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F:\Shared drives\PMA Client Files Drive\C1001  Fulfillrite\"/>
    </mc:Choice>
  </mc:AlternateContent>
  <xr:revisionPtr revIDLastSave="0" documentId="13_ncr:1_{497A0DD9-6AFB-41BF-BC0E-B8F5DCDD209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udget" sheetId="2" r:id="rId1"/>
    <sheet name="Revenue Forecas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4" l="1"/>
  <c r="B16" i="4" s="1"/>
  <c r="B12" i="4"/>
  <c r="B13" i="4" s="1"/>
  <c r="H11" i="4"/>
  <c r="H16" i="4" s="1"/>
  <c r="H17" i="4" s="1"/>
  <c r="B9" i="4"/>
  <c r="B10" i="4" s="1"/>
  <c r="J15" i="2"/>
  <c r="I15" i="2"/>
  <c r="H15" i="2"/>
  <c r="G15" i="2"/>
  <c r="F15" i="2"/>
  <c r="E15" i="2"/>
  <c r="D15" i="2"/>
  <c r="C15" i="2"/>
  <c r="B15" i="2"/>
  <c r="J9" i="2"/>
  <c r="J10" i="2" s="1"/>
  <c r="I9" i="2"/>
  <c r="I10" i="2" s="1"/>
  <c r="H9" i="2"/>
  <c r="H17" i="2" s="1"/>
  <c r="G9" i="2"/>
  <c r="G17" i="2" s="1"/>
  <c r="F9" i="2"/>
  <c r="F17" i="2" s="1"/>
  <c r="E9" i="2"/>
  <c r="E17" i="2" s="1"/>
  <c r="D9" i="2"/>
  <c r="D17" i="2" s="1"/>
  <c r="C9" i="2"/>
  <c r="C10" i="2" s="1"/>
  <c r="B9" i="2"/>
  <c r="B10" i="2" s="1"/>
  <c r="J6" i="2"/>
  <c r="I6" i="2"/>
  <c r="H6" i="2"/>
  <c r="G6" i="2"/>
  <c r="F6" i="2"/>
  <c r="E6" i="2"/>
  <c r="D6" i="2"/>
  <c r="C6" i="2"/>
  <c r="B6" i="2"/>
  <c r="J5" i="2"/>
  <c r="I5" i="2"/>
  <c r="H5" i="2"/>
  <c r="G5" i="2"/>
  <c r="F5" i="2"/>
  <c r="E5" i="2"/>
  <c r="D5" i="2"/>
  <c r="D7" i="2" s="1"/>
  <c r="C5" i="2"/>
  <c r="C7" i="2" s="1"/>
  <c r="B5" i="2"/>
  <c r="B7" i="2" s="1"/>
  <c r="B17" i="2" l="1"/>
  <c r="B22" i="2" s="1"/>
  <c r="B20" i="2" s="1"/>
  <c r="H19" i="4"/>
  <c r="H20" i="4" s="1"/>
  <c r="I17" i="2"/>
  <c r="J17" i="2"/>
  <c r="G7" i="2"/>
  <c r="D22" i="2"/>
  <c r="D19" i="2" s="1"/>
  <c r="E7" i="2"/>
  <c r="E22" i="2" s="1"/>
  <c r="E19" i="2" s="1"/>
  <c r="F7" i="2"/>
  <c r="F22" i="2" s="1"/>
  <c r="H7" i="2"/>
  <c r="H22" i="2" s="1"/>
  <c r="I7" i="2"/>
  <c r="C17" i="2"/>
  <c r="C22" i="2" s="1"/>
  <c r="C20" i="2" s="1"/>
  <c r="J7" i="2"/>
  <c r="D24" i="2"/>
  <c r="D20" i="2"/>
  <c r="G22" i="2"/>
  <c r="E24" i="2"/>
  <c r="E10" i="2"/>
  <c r="F10" i="2"/>
  <c r="H13" i="4"/>
  <c r="H14" i="4" s="1"/>
  <c r="H10" i="2"/>
  <c r="D10" i="2"/>
  <c r="G10" i="2"/>
  <c r="E20" i="2" l="1"/>
  <c r="J22" i="2"/>
  <c r="J20" i="2" s="1"/>
  <c r="I22" i="2"/>
  <c r="I19" i="2" s="1"/>
  <c r="J19" i="2"/>
  <c r="J24" i="2"/>
  <c r="F19" i="2"/>
  <c r="F20" i="2"/>
  <c r="F24" i="2"/>
  <c r="B24" i="2"/>
  <c r="C24" i="2"/>
  <c r="C19" i="2"/>
  <c r="B19" i="2"/>
  <c r="H19" i="2"/>
  <c r="H24" i="2"/>
  <c r="H20" i="2"/>
  <c r="G20" i="2"/>
  <c r="G24" i="2"/>
  <c r="G19" i="2"/>
  <c r="I24" i="2" l="1"/>
  <c r="I20" i="2"/>
</calcChain>
</file>

<file path=xl/sharedStrings.xml><?xml version="1.0" encoding="utf-8"?>
<sst xmlns="http://schemas.openxmlformats.org/spreadsheetml/2006/main" count="62" uniqueCount="43">
  <si>
    <t>Funds Raised</t>
  </si>
  <si>
    <t>Core Pledge</t>
  </si>
  <si>
    <t>KS + CC Fees (9%)</t>
  </si>
  <si>
    <t>Extra Units</t>
  </si>
  <si>
    <t>Chargebacks (3%)</t>
  </si>
  <si>
    <t>Net Funds (88%)</t>
  </si>
  <si>
    <t>Order Fulfillment (Avg.)</t>
  </si>
  <si>
    <t>Don't forget refunds and returns!</t>
  </si>
  <si>
    <t>Minimum Order Quantity (MOQ)</t>
  </si>
  <si>
    <t>Units Needed</t>
  </si>
  <si>
    <t>Run Size</t>
  </si>
  <si>
    <t>Manufacturing</t>
  </si>
  <si>
    <t>Freight</t>
  </si>
  <si>
    <t>Customs</t>
  </si>
  <si>
    <t>Production Cost</t>
  </si>
  <si>
    <t>Order Fulfillment</t>
  </si>
  <si>
    <t>Unit Cost</t>
  </si>
  <si>
    <t>Per Unit CM</t>
  </si>
  <si>
    <t>Campaign Net Revenue</t>
  </si>
  <si>
    <t>Startup Costs</t>
  </si>
  <si>
    <t>Gross Profit</t>
  </si>
  <si>
    <t>Simple Method</t>
  </si>
  <si>
    <t>Advertiser Method</t>
  </si>
  <si>
    <t>Mailing List Size</t>
  </si>
  <si>
    <t>Average Pledge</t>
  </si>
  <si>
    <t>Current Mailing List Size</t>
  </si>
  <si>
    <t>Conversion Rate</t>
  </si>
  <si>
    <t>Kickstarter "Bump" Ratio</t>
  </si>
  <si>
    <t>Expected Pledges, Other Sources</t>
  </si>
  <si>
    <t>Revenue Forecast</t>
  </si>
  <si>
    <t>backers</t>
  </si>
  <si>
    <t>Advertising Budget</t>
  </si>
  <si>
    <t>funding</t>
  </si>
  <si>
    <t>Cost Per Lead</t>
  </si>
  <si>
    <t>Additional Ad Leads</t>
  </si>
  <si>
    <t>Conservative</t>
  </si>
  <si>
    <t>Assumes lower conversion rate, expected pledges from other sources, and weaker KS bump.</t>
  </si>
  <si>
    <t>Optimistic</t>
  </si>
  <si>
    <t>Assumes higher conversion rate, expected pledges from other sources, and stronger KS bump.</t>
  </si>
  <si>
    <t>Assumes lower conversion rate, expected pledges from other sources, diminishing returns on ad performance, and weaker KS bump.</t>
  </si>
  <si>
    <t>Assumes higher conversion rate, expected pledges from other sources, economies of scale on ad performance, and stronger KS bump.</t>
  </si>
  <si>
    <t>Need help shipping your crowdfunding orders?</t>
  </si>
  <si>
    <t>Go to https://fulfillrite.com/open to request a quote!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</si>
</sst>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1" x14ac:knownFonts="1">
    <font>
      <sz val="10"/>
      <color rgb="FF000000"/>
      <name val="Arial"/>
      <scheme val="minor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sz val="10"/>
      <color rgb="FF000000"/>
      <name val="Segoe UI"/>
      <family val="2"/>
    </font>
    <font>
      <sz val="10"/>
      <color rgb="FFFF0000"/>
      <name val="Segoe UI"/>
      <family val="2"/>
    </font>
    <font>
      <i/>
      <sz val="10"/>
      <color theme="1"/>
      <name val="Segoe UI"/>
      <family val="2"/>
    </font>
    <font>
      <sz val="10"/>
      <color rgb="FFEA4335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i/>
      <sz val="8"/>
      <color theme="1"/>
      <name val="Segoe UI"/>
      <family val="2"/>
    </font>
    <font>
      <u/>
      <sz val="10"/>
      <color theme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rgb="FFEDF3FF"/>
        <bgColor rgb="FFEDF3FF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5FFF1"/>
        <bgColor rgb="FFF5FFF1"/>
      </patternFill>
    </fill>
    <fill>
      <patternFill patternType="solid">
        <fgColor rgb="FFFFF0F6"/>
        <bgColor rgb="FFFFF0F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0" fontId="1" fillId="4" borderId="0" xfId="0" applyFont="1" applyFill="1"/>
    <xf numFmtId="164" fontId="2" fillId="4" borderId="0" xfId="0" applyNumberFormat="1" applyFont="1" applyFill="1" applyAlignment="1">
      <alignment horizontal="right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4" borderId="0" xfId="0" applyFont="1" applyFill="1" applyAlignment="1">
      <alignment horizontal="right"/>
    </xf>
    <xf numFmtId="164" fontId="4" fillId="4" borderId="0" xfId="0" applyNumberFormat="1" applyFont="1" applyFill="1" applyAlignment="1">
      <alignment horizontal="right"/>
    </xf>
    <xf numFmtId="9" fontId="2" fillId="0" borderId="2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164" fontId="2" fillId="0" borderId="1" xfId="0" applyNumberFormat="1" applyFont="1" applyBorder="1"/>
    <xf numFmtId="3" fontId="2" fillId="0" borderId="0" xfId="0" applyNumberFormat="1" applyFont="1"/>
    <xf numFmtId="3" fontId="2" fillId="0" borderId="2" xfId="0" applyNumberFormat="1" applyFont="1" applyBorder="1"/>
    <xf numFmtId="0" fontId="1" fillId="5" borderId="0" xfId="0" applyFont="1" applyFill="1"/>
    <xf numFmtId="3" fontId="2" fillId="5" borderId="0" xfId="0" applyNumberFormat="1" applyFont="1" applyFill="1" applyAlignment="1">
      <alignment horizontal="right"/>
    </xf>
    <xf numFmtId="0" fontId="1" fillId="6" borderId="0" xfId="0" applyFont="1" applyFill="1"/>
    <xf numFmtId="164" fontId="6" fillId="6" borderId="3" xfId="0" applyNumberFormat="1" applyFont="1" applyFill="1" applyBorder="1" applyAlignment="1">
      <alignment horizontal="right"/>
    </xf>
    <xf numFmtId="164" fontId="6" fillId="6" borderId="4" xfId="0" applyNumberFormat="1" applyFont="1" applyFill="1" applyBorder="1" applyAlignment="1">
      <alignment horizontal="right"/>
    </xf>
    <xf numFmtId="164" fontId="6" fillId="6" borderId="5" xfId="0" applyNumberFormat="1" applyFont="1" applyFill="1" applyBorder="1" applyAlignment="1">
      <alignment horizontal="right"/>
    </xf>
    <xf numFmtId="164" fontId="6" fillId="6" borderId="6" xfId="0" applyNumberFormat="1" applyFont="1" applyFill="1" applyBorder="1" applyAlignment="1">
      <alignment horizontal="right"/>
    </xf>
    <xf numFmtId="164" fontId="6" fillId="6" borderId="0" xfId="0" applyNumberFormat="1" applyFont="1" applyFill="1" applyAlignment="1">
      <alignment horizontal="right"/>
    </xf>
    <xf numFmtId="164" fontId="6" fillId="6" borderId="7" xfId="0" applyNumberFormat="1" applyFont="1" applyFill="1" applyBorder="1" applyAlignment="1">
      <alignment horizontal="right"/>
    </xf>
    <xf numFmtId="164" fontId="6" fillId="6" borderId="8" xfId="0" applyNumberFormat="1" applyFont="1" applyFill="1" applyBorder="1" applyAlignment="1">
      <alignment horizontal="right"/>
    </xf>
    <xf numFmtId="164" fontId="6" fillId="6" borderId="9" xfId="0" applyNumberFormat="1" applyFont="1" applyFill="1" applyBorder="1" applyAlignment="1">
      <alignment horizontal="right"/>
    </xf>
    <xf numFmtId="164" fontId="6" fillId="6" borderId="10" xfId="0" applyNumberFormat="1" applyFont="1" applyFill="1" applyBorder="1" applyAlignment="1">
      <alignment horizontal="right"/>
    </xf>
    <xf numFmtId="0" fontId="1" fillId="7" borderId="0" xfId="0" applyFont="1" applyFill="1"/>
    <xf numFmtId="164" fontId="2" fillId="7" borderId="0" xfId="0" applyNumberFormat="1" applyFont="1" applyFill="1" applyAlignment="1">
      <alignment horizontal="right"/>
    </xf>
    <xf numFmtId="0" fontId="1" fillId="8" borderId="0" xfId="0" applyFont="1" applyFill="1" applyAlignment="1">
      <alignment wrapText="1"/>
    </xf>
    <xf numFmtId="164" fontId="4" fillId="8" borderId="0" xfId="0" applyNumberFormat="1" applyFont="1" applyFill="1" applyAlignment="1">
      <alignment horizontal="right"/>
    </xf>
    <xf numFmtId="0" fontId="1" fillId="9" borderId="0" xfId="0" applyFont="1" applyFill="1"/>
    <xf numFmtId="164" fontId="2" fillId="9" borderId="0" xfId="0" applyNumberFormat="1" applyFont="1" applyFill="1" applyAlignment="1">
      <alignment horizontal="right"/>
    </xf>
    <xf numFmtId="0" fontId="1" fillId="2" borderId="0" xfId="0" applyFont="1" applyFill="1"/>
    <xf numFmtId="164" fontId="2" fillId="2" borderId="0" xfId="0" applyNumberFormat="1" applyFont="1" applyFill="1" applyAlignment="1">
      <alignment horizontal="right"/>
    </xf>
    <xf numFmtId="0" fontId="1" fillId="3" borderId="0" xfId="0" applyFont="1" applyFill="1"/>
    <xf numFmtId="164" fontId="4" fillId="3" borderId="11" xfId="0" applyNumberFormat="1" applyFont="1" applyFill="1" applyBorder="1"/>
    <xf numFmtId="164" fontId="4" fillId="3" borderId="12" xfId="0" applyNumberFormat="1" applyFont="1" applyFill="1" applyBorder="1"/>
    <xf numFmtId="164" fontId="4" fillId="3" borderId="13" xfId="0" applyNumberFormat="1" applyFont="1" applyFill="1" applyBorder="1"/>
    <xf numFmtId="0" fontId="1" fillId="10" borderId="0" xfId="0" applyFont="1" applyFill="1"/>
    <xf numFmtId="164" fontId="2" fillId="10" borderId="0" xfId="0" applyNumberFormat="1" applyFont="1" applyFill="1"/>
    <xf numFmtId="3" fontId="2" fillId="0" borderId="14" xfId="0" applyNumberFormat="1" applyFont="1" applyBorder="1"/>
    <xf numFmtId="164" fontId="2" fillId="0" borderId="14" xfId="0" applyNumberFormat="1" applyFont="1" applyBorder="1"/>
    <xf numFmtId="9" fontId="2" fillId="0" borderId="14" xfId="0" applyNumberFormat="1" applyFont="1" applyBorder="1"/>
    <xf numFmtId="0" fontId="2" fillId="0" borderId="14" xfId="0" applyFont="1" applyBorder="1"/>
    <xf numFmtId="0" fontId="2" fillId="0" borderId="0" xfId="0" applyFont="1" applyAlignment="1">
      <alignment wrapText="1"/>
    </xf>
    <xf numFmtId="164" fontId="2" fillId="0" borderId="0" xfId="0" applyNumberFormat="1" applyFont="1"/>
    <xf numFmtId="165" fontId="2" fillId="0" borderId="14" xfId="0" applyNumberFormat="1" applyFont="1" applyBorder="1"/>
    <xf numFmtId="1" fontId="2" fillId="0" borderId="0" xfId="0" applyNumberFormat="1" applyFont="1"/>
    <xf numFmtId="0" fontId="9" fillId="0" borderId="0" xfId="0" applyFont="1" applyAlignment="1">
      <alignment wrapText="1"/>
    </xf>
    <xf numFmtId="0" fontId="3" fillId="12" borderId="0" xfId="0" applyFont="1" applyFill="1" applyBorder="1"/>
    <xf numFmtId="0" fontId="2" fillId="12" borderId="0" xfId="0" applyFont="1" applyFill="1" applyBorder="1"/>
    <xf numFmtId="0" fontId="10" fillId="12" borderId="0" xfId="1" applyFill="1" applyBorder="1"/>
    <xf numFmtId="0" fontId="1" fillId="4" borderId="15" xfId="0" applyFont="1" applyFill="1" applyBorder="1"/>
    <xf numFmtId="164" fontId="2" fillId="4" borderId="15" xfId="0" applyNumberFormat="1" applyFont="1" applyFill="1" applyBorder="1" applyAlignment="1">
      <alignment horizontal="right"/>
    </xf>
    <xf numFmtId="0" fontId="2" fillId="0" borderId="15" xfId="0" applyFont="1" applyBorder="1"/>
    <xf numFmtId="0" fontId="1" fillId="0" borderId="15" xfId="0" applyFont="1" applyBorder="1"/>
    <xf numFmtId="164" fontId="2" fillId="0" borderId="16" xfId="0" applyNumberFormat="1" applyFont="1" applyBorder="1" applyAlignment="1">
      <alignment horizontal="right"/>
    </xf>
    <xf numFmtId="0" fontId="3" fillId="0" borderId="15" xfId="0" applyFont="1" applyBorder="1"/>
    <xf numFmtId="0" fontId="5" fillId="0" borderId="0" xfId="0" applyFont="1" applyAlignment="1"/>
    <xf numFmtId="0" fontId="2" fillId="0" borderId="0" xfId="0" applyFont="1" applyAlignment="1"/>
    <xf numFmtId="0" fontId="7" fillId="11" borderId="15" xfId="0" applyFont="1" applyFill="1" applyBorder="1" applyAlignment="1">
      <alignment wrapText="1"/>
    </xf>
    <xf numFmtId="3" fontId="8" fillId="11" borderId="15" xfId="0" applyNumberFormat="1" applyFont="1" applyFill="1" applyBorder="1"/>
    <xf numFmtId="0" fontId="8" fillId="11" borderId="15" xfId="0" applyFont="1" applyFill="1" applyBorder="1"/>
    <xf numFmtId="0" fontId="7" fillId="11" borderId="15" xfId="0" applyFont="1" applyFill="1" applyBorder="1"/>
    <xf numFmtId="164" fontId="8" fillId="11" borderId="15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1</xdr:col>
      <xdr:colOff>114300</xdr:colOff>
      <xdr:row>2</xdr:row>
      <xdr:rowOff>26028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11BE795-07AD-41D7-A808-F5EF28699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571625" cy="407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1</xdr:col>
      <xdr:colOff>123825</xdr:colOff>
      <xdr:row>2</xdr:row>
      <xdr:rowOff>26028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FFD040-5A18-474C-A4D2-C1FE04582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571625" cy="407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ulfillrite.com/op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fulfillrite.com/op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9EAD3"/>
    <outlinePr summaryBelow="0" summaryRight="0"/>
  </sheetPr>
  <dimension ref="A1:Z1003"/>
  <sheetViews>
    <sheetView zoomScaleNormal="100" workbookViewId="0">
      <selection activeCell="D28" sqref="A27:D28"/>
    </sheetView>
  </sheetViews>
  <sheetFormatPr defaultColWidth="12.5703125" defaultRowHeight="15.75" customHeight="1" x14ac:dyDescent="0.25"/>
  <cols>
    <col min="1" max="1" width="23.42578125" style="5" customWidth="1"/>
    <col min="2" max="10" width="12.5703125" style="5"/>
    <col min="11" max="11" width="3.5703125" style="5" customWidth="1"/>
    <col min="12" max="12" width="3.140625" style="5" customWidth="1"/>
    <col min="13" max="13" width="16.42578125" style="5" customWidth="1"/>
    <col min="14" max="14" width="12.5703125" style="5"/>
    <col min="15" max="15" width="18.42578125" style="5" customWidth="1"/>
    <col min="16" max="16384" width="12.5703125" style="5"/>
  </cols>
  <sheetData>
    <row r="1" spans="1:26" s="48" customFormat="1" ht="21.75" customHeight="1" x14ac:dyDescent="0.25">
      <c r="D1" s="49" t="s">
        <v>41</v>
      </c>
    </row>
    <row r="2" spans="1:26" s="48" customFormat="1" ht="15.75" customHeight="1" x14ac:dyDescent="0.25">
      <c r="D2" s="50" t="s">
        <v>42</v>
      </c>
    </row>
    <row r="3" spans="1:26" s="48" customFormat="1" ht="15.75" customHeight="1" x14ac:dyDescent="0.25"/>
    <row r="4" spans="1:26" s="56" customFormat="1" ht="15.75" customHeight="1" x14ac:dyDescent="0.25">
      <c r="A4" s="51" t="s">
        <v>0</v>
      </c>
      <c r="B4" s="52">
        <v>10000</v>
      </c>
      <c r="C4" s="52">
        <v>25000</v>
      </c>
      <c r="D4" s="52">
        <v>50000</v>
      </c>
      <c r="E4" s="52">
        <v>75000</v>
      </c>
      <c r="F4" s="52">
        <v>100000</v>
      </c>
      <c r="G4" s="52">
        <v>150000</v>
      </c>
      <c r="H4" s="52">
        <v>200000</v>
      </c>
      <c r="I4" s="52">
        <v>300000</v>
      </c>
      <c r="J4" s="52">
        <v>500000</v>
      </c>
      <c r="K4" s="53"/>
      <c r="L4" s="53"/>
      <c r="M4" s="54" t="s">
        <v>1</v>
      </c>
      <c r="N4" s="55">
        <v>100</v>
      </c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ht="15.75" customHeight="1" x14ac:dyDescent="0.25">
      <c r="A5" s="6" t="s">
        <v>2</v>
      </c>
      <c r="B5" s="7">
        <f t="shared" ref="B5:J5" si="0">0.09*B4</f>
        <v>900</v>
      </c>
      <c r="C5" s="7">
        <f t="shared" si="0"/>
        <v>2250</v>
      </c>
      <c r="D5" s="7">
        <f t="shared" si="0"/>
        <v>4500</v>
      </c>
      <c r="E5" s="7">
        <f t="shared" si="0"/>
        <v>6750</v>
      </c>
      <c r="F5" s="7">
        <f t="shared" si="0"/>
        <v>9000</v>
      </c>
      <c r="G5" s="7">
        <f t="shared" si="0"/>
        <v>13500</v>
      </c>
      <c r="H5" s="7">
        <f t="shared" si="0"/>
        <v>18000</v>
      </c>
      <c r="I5" s="7">
        <f t="shared" si="0"/>
        <v>27000</v>
      </c>
      <c r="J5" s="7">
        <f t="shared" si="0"/>
        <v>45000</v>
      </c>
      <c r="K5" s="3"/>
      <c r="L5" s="3"/>
      <c r="M5" s="4" t="s">
        <v>3</v>
      </c>
      <c r="N5" s="8">
        <v>0.3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6" t="s">
        <v>4</v>
      </c>
      <c r="B6" s="7">
        <f t="shared" ref="B6:J6" si="1">0.03*B4</f>
        <v>300</v>
      </c>
      <c r="C6" s="7">
        <f t="shared" si="1"/>
        <v>750</v>
      </c>
      <c r="D6" s="7">
        <f t="shared" si="1"/>
        <v>1500</v>
      </c>
      <c r="E6" s="7">
        <f t="shared" si="1"/>
        <v>2250</v>
      </c>
      <c r="F6" s="7">
        <f t="shared" si="1"/>
        <v>3000</v>
      </c>
      <c r="G6" s="7">
        <f t="shared" si="1"/>
        <v>4500</v>
      </c>
      <c r="H6" s="7">
        <f t="shared" si="1"/>
        <v>6000</v>
      </c>
      <c r="I6" s="7">
        <f t="shared" si="1"/>
        <v>9000</v>
      </c>
      <c r="J6" s="7">
        <f t="shared" si="1"/>
        <v>15000</v>
      </c>
      <c r="K6" s="3"/>
      <c r="L6" s="3"/>
      <c r="M6" s="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1" t="s">
        <v>5</v>
      </c>
      <c r="B7" s="2">
        <f t="shared" ref="B7:J7" si="2">B4-B5-B6</f>
        <v>8800</v>
      </c>
      <c r="C7" s="2">
        <f t="shared" si="2"/>
        <v>22000</v>
      </c>
      <c r="D7" s="2">
        <f t="shared" si="2"/>
        <v>44000</v>
      </c>
      <c r="E7" s="2">
        <f t="shared" si="2"/>
        <v>66000</v>
      </c>
      <c r="F7" s="2">
        <f t="shared" si="2"/>
        <v>88000</v>
      </c>
      <c r="G7" s="2">
        <f t="shared" si="2"/>
        <v>132000</v>
      </c>
      <c r="H7" s="2">
        <f t="shared" si="2"/>
        <v>176000</v>
      </c>
      <c r="I7" s="2">
        <f t="shared" si="2"/>
        <v>264000</v>
      </c>
      <c r="J7" s="2">
        <f t="shared" si="2"/>
        <v>440000</v>
      </c>
      <c r="K7" s="3"/>
      <c r="L7" s="3"/>
      <c r="M7" s="9" t="s">
        <v>6</v>
      </c>
      <c r="N7" s="10">
        <v>10</v>
      </c>
      <c r="O7" s="57" t="s">
        <v>7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11"/>
      <c r="C8" s="11"/>
      <c r="D8" s="11"/>
      <c r="E8" s="11"/>
      <c r="F8" s="11"/>
      <c r="G8" s="11"/>
      <c r="H8" s="11"/>
      <c r="I8" s="11"/>
      <c r="J8" s="11"/>
      <c r="K8" s="3"/>
      <c r="L8" s="3"/>
      <c r="M8" s="9" t="s">
        <v>8</v>
      </c>
      <c r="N8" s="12">
        <v>500</v>
      </c>
      <c r="O8" s="58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13" t="s">
        <v>9</v>
      </c>
      <c r="B9" s="14">
        <f t="shared" ref="B9:J9" si="3">B4/$N$4</f>
        <v>100</v>
      </c>
      <c r="C9" s="14">
        <f t="shared" si="3"/>
        <v>250</v>
      </c>
      <c r="D9" s="14">
        <f t="shared" si="3"/>
        <v>500</v>
      </c>
      <c r="E9" s="14">
        <f t="shared" si="3"/>
        <v>750</v>
      </c>
      <c r="F9" s="14">
        <f t="shared" si="3"/>
        <v>1000</v>
      </c>
      <c r="G9" s="14">
        <f t="shared" si="3"/>
        <v>1500</v>
      </c>
      <c r="H9" s="14">
        <f t="shared" si="3"/>
        <v>2000</v>
      </c>
      <c r="I9" s="14">
        <f t="shared" si="3"/>
        <v>3000</v>
      </c>
      <c r="J9" s="14">
        <f t="shared" si="3"/>
        <v>5000</v>
      </c>
      <c r="K9" s="3"/>
      <c r="L9" s="3"/>
      <c r="M9" s="4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13" t="s">
        <v>10</v>
      </c>
      <c r="B10" s="14">
        <f t="shared" ref="B10:J10" si="4">MAX($N$8,(B9*(1+$N$5)))</f>
        <v>500</v>
      </c>
      <c r="C10" s="14">
        <f t="shared" si="4"/>
        <v>500</v>
      </c>
      <c r="D10" s="14">
        <f t="shared" si="4"/>
        <v>650</v>
      </c>
      <c r="E10" s="14">
        <f t="shared" si="4"/>
        <v>975</v>
      </c>
      <c r="F10" s="14">
        <f t="shared" si="4"/>
        <v>1300</v>
      </c>
      <c r="G10" s="14">
        <f t="shared" si="4"/>
        <v>1950</v>
      </c>
      <c r="H10" s="14">
        <f t="shared" si="4"/>
        <v>2600</v>
      </c>
      <c r="I10" s="14">
        <f t="shared" si="4"/>
        <v>3900</v>
      </c>
      <c r="J10" s="14">
        <f t="shared" si="4"/>
        <v>6500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15" t="s">
        <v>11</v>
      </c>
      <c r="B12" s="16"/>
      <c r="C12" s="17"/>
      <c r="D12" s="17"/>
      <c r="E12" s="17"/>
      <c r="F12" s="17"/>
      <c r="G12" s="17"/>
      <c r="H12" s="17"/>
      <c r="I12" s="17"/>
      <c r="J12" s="18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15" t="s">
        <v>12</v>
      </c>
      <c r="B13" s="19"/>
      <c r="C13" s="20"/>
      <c r="D13" s="20"/>
      <c r="E13" s="20"/>
      <c r="F13" s="20"/>
      <c r="G13" s="20"/>
      <c r="H13" s="20"/>
      <c r="I13" s="20"/>
      <c r="J13" s="2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15" t="s">
        <v>13</v>
      </c>
      <c r="B14" s="22"/>
      <c r="C14" s="23"/>
      <c r="D14" s="23"/>
      <c r="E14" s="23"/>
      <c r="F14" s="23"/>
      <c r="G14" s="23"/>
      <c r="H14" s="23"/>
      <c r="I14" s="23"/>
      <c r="J14" s="2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25" t="s">
        <v>14</v>
      </c>
      <c r="B15" s="26">
        <f t="shared" ref="B15:J15" si="5">SUM(B12:B14)</f>
        <v>0</v>
      </c>
      <c r="C15" s="26">
        <f t="shared" si="5"/>
        <v>0</v>
      </c>
      <c r="D15" s="26">
        <f t="shared" si="5"/>
        <v>0</v>
      </c>
      <c r="E15" s="26">
        <f t="shared" si="5"/>
        <v>0</v>
      </c>
      <c r="F15" s="26">
        <f t="shared" si="5"/>
        <v>0</v>
      </c>
      <c r="G15" s="26">
        <f t="shared" si="5"/>
        <v>0</v>
      </c>
      <c r="H15" s="26">
        <f t="shared" si="5"/>
        <v>0</v>
      </c>
      <c r="I15" s="26">
        <f t="shared" si="5"/>
        <v>0</v>
      </c>
      <c r="J15" s="26">
        <f t="shared" si="5"/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27" t="s">
        <v>15</v>
      </c>
      <c r="B17" s="28">
        <f t="shared" ref="B17:J17" si="6">$N$7*B9</f>
        <v>1000</v>
      </c>
      <c r="C17" s="28">
        <f t="shared" si="6"/>
        <v>2500</v>
      </c>
      <c r="D17" s="28">
        <f t="shared" si="6"/>
        <v>5000</v>
      </c>
      <c r="E17" s="28">
        <f t="shared" si="6"/>
        <v>7500</v>
      </c>
      <c r="F17" s="28">
        <f t="shared" si="6"/>
        <v>10000</v>
      </c>
      <c r="G17" s="28">
        <f t="shared" si="6"/>
        <v>15000</v>
      </c>
      <c r="H17" s="28">
        <f t="shared" si="6"/>
        <v>20000</v>
      </c>
      <c r="I17" s="28">
        <f t="shared" si="6"/>
        <v>30000</v>
      </c>
      <c r="J17" s="28">
        <f t="shared" si="6"/>
        <v>50000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29" t="s">
        <v>16</v>
      </c>
      <c r="B19" s="30">
        <f t="shared" ref="B19:J19" si="7">(B4-B22)/B9</f>
        <v>22</v>
      </c>
      <c r="C19" s="30">
        <f t="shared" si="7"/>
        <v>22</v>
      </c>
      <c r="D19" s="30">
        <f t="shared" si="7"/>
        <v>22</v>
      </c>
      <c r="E19" s="30">
        <f t="shared" si="7"/>
        <v>22</v>
      </c>
      <c r="F19" s="30">
        <f t="shared" si="7"/>
        <v>22</v>
      </c>
      <c r="G19" s="30">
        <f t="shared" si="7"/>
        <v>22</v>
      </c>
      <c r="H19" s="30">
        <f t="shared" si="7"/>
        <v>22</v>
      </c>
      <c r="I19" s="30">
        <f t="shared" si="7"/>
        <v>22</v>
      </c>
      <c r="J19" s="30">
        <f t="shared" si="7"/>
        <v>22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29" t="s">
        <v>17</v>
      </c>
      <c r="B20" s="30">
        <f t="shared" ref="B20:J20" si="8">B22/B9</f>
        <v>78</v>
      </c>
      <c r="C20" s="30">
        <f t="shared" si="8"/>
        <v>78</v>
      </c>
      <c r="D20" s="30">
        <f t="shared" si="8"/>
        <v>78</v>
      </c>
      <c r="E20" s="30">
        <f t="shared" si="8"/>
        <v>78</v>
      </c>
      <c r="F20" s="30">
        <f t="shared" si="8"/>
        <v>78</v>
      </c>
      <c r="G20" s="30">
        <f t="shared" si="8"/>
        <v>78</v>
      </c>
      <c r="H20" s="30">
        <f t="shared" si="8"/>
        <v>78</v>
      </c>
      <c r="I20" s="30">
        <f t="shared" si="8"/>
        <v>78</v>
      </c>
      <c r="J20" s="30">
        <f t="shared" si="8"/>
        <v>78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1" t="s">
        <v>18</v>
      </c>
      <c r="B22" s="32">
        <f t="shared" ref="B22:J22" si="9">B7-B15-B17</f>
        <v>7800</v>
      </c>
      <c r="C22" s="32">
        <f t="shared" si="9"/>
        <v>19500</v>
      </c>
      <c r="D22" s="32">
        <f t="shared" si="9"/>
        <v>39000</v>
      </c>
      <c r="E22" s="32">
        <f t="shared" si="9"/>
        <v>58500</v>
      </c>
      <c r="F22" s="32">
        <f t="shared" si="9"/>
        <v>78000</v>
      </c>
      <c r="G22" s="32">
        <f t="shared" si="9"/>
        <v>117000</v>
      </c>
      <c r="H22" s="32">
        <f t="shared" si="9"/>
        <v>156000</v>
      </c>
      <c r="I22" s="32">
        <f t="shared" si="9"/>
        <v>234000</v>
      </c>
      <c r="J22" s="32">
        <f t="shared" si="9"/>
        <v>390000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3" t="s">
        <v>19</v>
      </c>
      <c r="B23" s="34">
        <v>5000</v>
      </c>
      <c r="C23" s="35">
        <v>5000</v>
      </c>
      <c r="D23" s="35">
        <v>5000</v>
      </c>
      <c r="E23" s="35">
        <v>5000</v>
      </c>
      <c r="F23" s="35">
        <v>5000</v>
      </c>
      <c r="G23" s="35">
        <v>5000</v>
      </c>
      <c r="H23" s="35">
        <v>5000</v>
      </c>
      <c r="I23" s="35">
        <v>5000</v>
      </c>
      <c r="J23" s="36">
        <v>5000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7" t="s">
        <v>20</v>
      </c>
      <c r="B24" s="38">
        <f t="shared" ref="B24:J24" si="10">B22-B23</f>
        <v>2800</v>
      </c>
      <c r="C24" s="38">
        <f t="shared" si="10"/>
        <v>14500</v>
      </c>
      <c r="D24" s="38">
        <f t="shared" si="10"/>
        <v>34000</v>
      </c>
      <c r="E24" s="38">
        <f t="shared" si="10"/>
        <v>53500</v>
      </c>
      <c r="F24" s="38">
        <f t="shared" si="10"/>
        <v>73000</v>
      </c>
      <c r="G24" s="38">
        <f t="shared" si="10"/>
        <v>112000</v>
      </c>
      <c r="H24" s="38">
        <f t="shared" si="10"/>
        <v>151000</v>
      </c>
      <c r="I24" s="38">
        <f t="shared" si="10"/>
        <v>229000</v>
      </c>
      <c r="J24" s="38">
        <f t="shared" si="10"/>
        <v>385000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</sheetData>
  <hyperlinks>
    <hyperlink ref="D2" r:id="rId1" xr:uid="{67DE4801-CEAF-4AA2-880B-F1F58F3DD3F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9DAF8"/>
    <outlinePr summaryBelow="0" summaryRight="0"/>
  </sheetPr>
  <dimension ref="A1:Z1004"/>
  <sheetViews>
    <sheetView tabSelected="1" zoomScaleNormal="100" workbookViewId="0">
      <selection activeCell="H17" sqref="H17"/>
    </sheetView>
  </sheetViews>
  <sheetFormatPr defaultColWidth="12.5703125" defaultRowHeight="15.75" customHeight="1" x14ac:dyDescent="0.25"/>
  <cols>
    <col min="1" max="1" width="23.28515625" style="5" customWidth="1"/>
    <col min="2" max="3" width="12.5703125" style="5"/>
    <col min="4" max="4" width="22.140625" style="5" customWidth="1"/>
    <col min="5" max="6" width="12.5703125" style="5"/>
    <col min="7" max="7" width="27.85546875" style="5" customWidth="1"/>
    <col min="8" max="9" width="12.5703125" style="5"/>
    <col min="10" max="10" width="26.28515625" style="5" customWidth="1"/>
    <col min="11" max="16384" width="12.5703125" style="5"/>
  </cols>
  <sheetData>
    <row r="1" spans="1:26" s="48" customFormat="1" ht="21.75" customHeight="1" x14ac:dyDescent="0.25">
      <c r="D1" s="49" t="s">
        <v>41</v>
      </c>
    </row>
    <row r="2" spans="1:26" s="48" customFormat="1" ht="15.75" customHeight="1" x14ac:dyDescent="0.25">
      <c r="D2" s="50" t="s">
        <v>42</v>
      </c>
    </row>
    <row r="3" spans="1:26" s="48" customFormat="1" ht="15.75" customHeight="1" x14ac:dyDescent="0.25"/>
    <row r="4" spans="1:26" s="56" customFormat="1" ht="17.25" x14ac:dyDescent="0.3">
      <c r="A4" s="59" t="s">
        <v>21</v>
      </c>
      <c r="B4" s="60"/>
      <c r="C4" s="61"/>
      <c r="D4" s="62"/>
      <c r="E4" s="63"/>
      <c r="F4" s="53"/>
      <c r="G4" s="59" t="s">
        <v>22</v>
      </c>
      <c r="H4" s="60"/>
      <c r="I4" s="61"/>
      <c r="J4" s="62"/>
      <c r="K4" s="6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ht="14.25" x14ac:dyDescent="0.25">
      <c r="A5" s="9" t="s">
        <v>23</v>
      </c>
      <c r="B5" s="39">
        <v>10000</v>
      </c>
      <c r="C5" s="3"/>
      <c r="D5" s="4" t="s">
        <v>24</v>
      </c>
      <c r="E5" s="40">
        <v>100</v>
      </c>
      <c r="F5" s="3"/>
      <c r="G5" s="9" t="s">
        <v>25</v>
      </c>
      <c r="H5" s="39">
        <v>500</v>
      </c>
      <c r="I5" s="3"/>
      <c r="J5" s="4" t="s">
        <v>24</v>
      </c>
      <c r="K5" s="40">
        <v>100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8.5" x14ac:dyDescent="0.25">
      <c r="A6" s="9" t="s">
        <v>26</v>
      </c>
      <c r="B6" s="41">
        <v>0.04</v>
      </c>
      <c r="C6" s="3"/>
      <c r="D6" s="9" t="s">
        <v>27</v>
      </c>
      <c r="E6" s="41">
        <v>0.3</v>
      </c>
      <c r="F6" s="3"/>
      <c r="G6" s="9" t="s">
        <v>26</v>
      </c>
      <c r="H6" s="41">
        <v>0.04</v>
      </c>
      <c r="I6" s="3"/>
      <c r="J6" s="4" t="s">
        <v>27</v>
      </c>
      <c r="K6" s="41">
        <v>0.3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8.5" x14ac:dyDescent="0.25">
      <c r="A7" s="9" t="s">
        <v>28</v>
      </c>
      <c r="B7" s="42">
        <v>100</v>
      </c>
      <c r="C7" s="3"/>
      <c r="D7" s="3"/>
      <c r="E7" s="3"/>
      <c r="F7" s="3"/>
      <c r="G7" s="9" t="s">
        <v>28</v>
      </c>
      <c r="H7" s="42">
        <v>100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x14ac:dyDescent="0.25">
      <c r="A8" s="43"/>
      <c r="B8" s="3"/>
      <c r="C8" s="3"/>
      <c r="D8" s="3"/>
      <c r="E8" s="3"/>
      <c r="F8" s="3"/>
      <c r="G8" s="4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x14ac:dyDescent="0.25">
      <c r="A9" s="9" t="s">
        <v>29</v>
      </c>
      <c r="B9" s="3">
        <f>((B5*B6)+B7)*(1+E6)</f>
        <v>650</v>
      </c>
      <c r="C9" s="3" t="s">
        <v>30</v>
      </c>
      <c r="D9" s="3"/>
      <c r="E9" s="3"/>
      <c r="F9" s="3"/>
      <c r="G9" s="9" t="s">
        <v>31</v>
      </c>
      <c r="H9" s="40">
        <v>5000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x14ac:dyDescent="0.25">
      <c r="A10" s="43"/>
      <c r="B10" s="44">
        <f>E5*B9</f>
        <v>65000</v>
      </c>
      <c r="C10" s="3" t="s">
        <v>32</v>
      </c>
      <c r="D10" s="3"/>
      <c r="E10" s="3"/>
      <c r="F10" s="3"/>
      <c r="G10" s="9" t="s">
        <v>33</v>
      </c>
      <c r="H10" s="45">
        <v>3.5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x14ac:dyDescent="0.25">
      <c r="A11" s="43"/>
      <c r="B11" s="3"/>
      <c r="C11" s="3"/>
      <c r="D11" s="3"/>
      <c r="E11" s="3"/>
      <c r="F11" s="3"/>
      <c r="G11" s="4" t="s">
        <v>34</v>
      </c>
      <c r="H11" s="46">
        <f>H9/H10</f>
        <v>1428.5714285714287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x14ac:dyDescent="0.25">
      <c r="A12" s="9" t="s">
        <v>35</v>
      </c>
      <c r="B12" s="46">
        <f>((B5*(B6*0.75))+(B7*0.5))*(1+(E6*0.75))</f>
        <v>428.75000000000006</v>
      </c>
      <c r="C12" s="3" t="s">
        <v>30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3" x14ac:dyDescent="0.25">
      <c r="A13" s="47" t="s">
        <v>36</v>
      </c>
      <c r="B13" s="44">
        <f>E5*B12</f>
        <v>42875.000000000007</v>
      </c>
      <c r="C13" s="3" t="s">
        <v>32</v>
      </c>
      <c r="D13" s="3"/>
      <c r="E13" s="3"/>
      <c r="F13" s="3"/>
      <c r="G13" s="9" t="s">
        <v>29</v>
      </c>
      <c r="H13" s="46">
        <f>((H5*H6)+H7+H11)*(1+K6)</f>
        <v>2013.1428571428573</v>
      </c>
      <c r="I13" s="3" t="s">
        <v>30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x14ac:dyDescent="0.25">
      <c r="A14" s="43"/>
      <c r="B14" s="3"/>
      <c r="C14" s="3"/>
      <c r="D14" s="3"/>
      <c r="E14" s="3"/>
      <c r="F14" s="3"/>
      <c r="G14" s="43"/>
      <c r="H14" s="44">
        <f>K5*H13</f>
        <v>201314.28571428574</v>
      </c>
      <c r="I14" s="3" t="s">
        <v>32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x14ac:dyDescent="0.25">
      <c r="A15" s="9" t="s">
        <v>37</v>
      </c>
      <c r="B15" s="46">
        <f>((B5*(B6*1.25))+(B7*1.5))*(1+(E6*1.25))</f>
        <v>893.75</v>
      </c>
      <c r="C15" s="3" t="s">
        <v>30</v>
      </c>
      <c r="D15" s="3"/>
      <c r="E15" s="3"/>
      <c r="F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43.5" x14ac:dyDescent="0.25">
      <c r="A16" s="47" t="s">
        <v>38</v>
      </c>
      <c r="B16" s="44">
        <f>E5*B15</f>
        <v>89375</v>
      </c>
      <c r="C16" s="3" t="s">
        <v>32</v>
      </c>
      <c r="D16" s="3"/>
      <c r="E16" s="3"/>
      <c r="F16" s="3"/>
      <c r="G16" s="9" t="s">
        <v>35</v>
      </c>
      <c r="H16" s="46">
        <f>((H5*(H6*0.75))+((0.5*H7)+(0.75*H11))*(1+(0.75*K6)))</f>
        <v>1388.7500000000002</v>
      </c>
      <c r="I16" s="3" t="s">
        <v>30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43.5" x14ac:dyDescent="0.25">
      <c r="A17" s="43"/>
      <c r="B17" s="3"/>
      <c r="C17" s="3"/>
      <c r="D17" s="3"/>
      <c r="E17" s="3"/>
      <c r="F17" s="3"/>
      <c r="G17" s="47" t="s">
        <v>39</v>
      </c>
      <c r="H17" s="44">
        <f>K5*H16</f>
        <v>138875.00000000003</v>
      </c>
      <c r="I17" s="3" t="s">
        <v>32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x14ac:dyDescent="0.25">
      <c r="A18" s="43"/>
      <c r="B18" s="3"/>
      <c r="C18" s="3"/>
      <c r="D18" s="3"/>
      <c r="E18" s="3"/>
      <c r="F18" s="3"/>
      <c r="G18" s="4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x14ac:dyDescent="0.25">
      <c r="A19" s="43"/>
      <c r="B19" s="3"/>
      <c r="C19" s="3"/>
      <c r="D19" s="3"/>
      <c r="E19" s="3"/>
      <c r="F19" s="3"/>
      <c r="G19" s="9" t="s">
        <v>37</v>
      </c>
      <c r="H19" s="46">
        <f>((H5*(H6*1.25))+((1.5*H7)+(1.25*H11))*(1+(1.25*K6)))</f>
        <v>2686.6071428571431</v>
      </c>
      <c r="I19" s="3" t="s">
        <v>30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3.5" x14ac:dyDescent="0.25">
      <c r="A20" s="43"/>
      <c r="B20" s="3"/>
      <c r="C20" s="3"/>
      <c r="D20" s="3"/>
      <c r="E20" s="3"/>
      <c r="F20" s="3"/>
      <c r="G20" s="47" t="s">
        <v>40</v>
      </c>
      <c r="H20" s="44">
        <f>K5*H19</f>
        <v>268660.71428571432</v>
      </c>
      <c r="I20" s="3" t="s">
        <v>32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x14ac:dyDescent="0.25">
      <c r="A21" s="4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x14ac:dyDescent="0.25">
      <c r="A22" s="4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x14ac:dyDescent="0.25">
      <c r="A23" s="4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x14ac:dyDescent="0.25">
      <c r="A24" s="4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x14ac:dyDescent="0.25">
      <c r="A25" s="4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x14ac:dyDescent="0.25">
      <c r="A26" s="4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x14ac:dyDescent="0.25">
      <c r="A27" s="4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x14ac:dyDescent="0.25">
      <c r="A28" s="4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x14ac:dyDescent="0.25">
      <c r="A29" s="4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x14ac:dyDescent="0.25">
      <c r="A30" s="4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x14ac:dyDescent="0.25">
      <c r="A31" s="4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x14ac:dyDescent="0.25">
      <c r="A32" s="4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x14ac:dyDescent="0.25">
      <c r="A33" s="4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x14ac:dyDescent="0.25">
      <c r="A34" s="4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x14ac:dyDescent="0.25">
      <c r="A35" s="4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x14ac:dyDescent="0.25">
      <c r="A36" s="4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x14ac:dyDescent="0.25">
      <c r="A37" s="4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x14ac:dyDescent="0.25">
      <c r="A38" s="4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x14ac:dyDescent="0.25">
      <c r="A39" s="4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x14ac:dyDescent="0.25">
      <c r="A40" s="4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x14ac:dyDescent="0.25">
      <c r="A41" s="4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x14ac:dyDescent="0.25">
      <c r="A42" s="4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x14ac:dyDescent="0.25">
      <c r="A43" s="4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x14ac:dyDescent="0.25">
      <c r="A44" s="4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x14ac:dyDescent="0.25">
      <c r="A45" s="4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x14ac:dyDescent="0.25">
      <c r="A46" s="4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x14ac:dyDescent="0.25">
      <c r="A47" s="4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x14ac:dyDescent="0.25">
      <c r="A48" s="4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x14ac:dyDescent="0.25">
      <c r="A49" s="4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x14ac:dyDescent="0.25">
      <c r="A50" s="4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x14ac:dyDescent="0.25">
      <c r="A51" s="4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x14ac:dyDescent="0.25">
      <c r="A52" s="4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x14ac:dyDescent="0.25">
      <c r="A53" s="4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x14ac:dyDescent="0.25">
      <c r="A54" s="4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x14ac:dyDescent="0.25">
      <c r="A55" s="4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x14ac:dyDescent="0.25">
      <c r="A56" s="4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x14ac:dyDescent="0.25">
      <c r="A57" s="4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x14ac:dyDescent="0.25">
      <c r="A58" s="4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x14ac:dyDescent="0.25">
      <c r="A59" s="4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x14ac:dyDescent="0.25">
      <c r="A60" s="4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x14ac:dyDescent="0.25">
      <c r="A61" s="4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x14ac:dyDescent="0.25">
      <c r="A62" s="4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x14ac:dyDescent="0.25">
      <c r="A63" s="4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x14ac:dyDescent="0.25">
      <c r="A64" s="4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x14ac:dyDescent="0.25">
      <c r="A65" s="4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x14ac:dyDescent="0.25">
      <c r="A66" s="4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x14ac:dyDescent="0.25">
      <c r="A67" s="4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x14ac:dyDescent="0.25">
      <c r="A68" s="4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x14ac:dyDescent="0.25">
      <c r="A69" s="4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x14ac:dyDescent="0.25">
      <c r="A70" s="4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x14ac:dyDescent="0.25">
      <c r="A71" s="4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x14ac:dyDescent="0.25">
      <c r="A72" s="4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x14ac:dyDescent="0.25">
      <c r="A73" s="4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x14ac:dyDescent="0.25">
      <c r="A74" s="4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x14ac:dyDescent="0.25">
      <c r="A75" s="4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x14ac:dyDescent="0.25">
      <c r="A76" s="4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x14ac:dyDescent="0.25">
      <c r="A77" s="4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x14ac:dyDescent="0.25">
      <c r="A78" s="4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x14ac:dyDescent="0.25">
      <c r="A79" s="4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x14ac:dyDescent="0.25">
      <c r="A80" s="4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x14ac:dyDescent="0.25">
      <c r="A81" s="4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x14ac:dyDescent="0.25">
      <c r="A82" s="4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x14ac:dyDescent="0.25">
      <c r="A83" s="4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x14ac:dyDescent="0.25">
      <c r="A84" s="4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x14ac:dyDescent="0.25">
      <c r="A85" s="4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x14ac:dyDescent="0.25">
      <c r="A86" s="4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x14ac:dyDescent="0.25">
      <c r="A87" s="4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x14ac:dyDescent="0.25">
      <c r="A88" s="4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x14ac:dyDescent="0.25">
      <c r="A89" s="4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x14ac:dyDescent="0.25">
      <c r="A90" s="4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x14ac:dyDescent="0.25">
      <c r="A91" s="4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x14ac:dyDescent="0.25">
      <c r="A92" s="4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x14ac:dyDescent="0.25">
      <c r="A93" s="4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x14ac:dyDescent="0.25">
      <c r="A94" s="4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x14ac:dyDescent="0.25">
      <c r="A95" s="4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x14ac:dyDescent="0.25">
      <c r="A96" s="4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x14ac:dyDescent="0.25">
      <c r="A97" s="4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x14ac:dyDescent="0.25">
      <c r="A98" s="4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x14ac:dyDescent="0.25">
      <c r="A99" s="4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x14ac:dyDescent="0.25">
      <c r="A100" s="4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x14ac:dyDescent="0.25">
      <c r="A101" s="4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x14ac:dyDescent="0.25">
      <c r="A102" s="4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x14ac:dyDescent="0.25">
      <c r="A103" s="4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x14ac:dyDescent="0.25">
      <c r="A104" s="4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x14ac:dyDescent="0.25">
      <c r="A105" s="4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x14ac:dyDescent="0.25">
      <c r="A106" s="4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x14ac:dyDescent="0.25">
      <c r="A107" s="4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x14ac:dyDescent="0.25">
      <c r="A108" s="4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x14ac:dyDescent="0.25">
      <c r="A109" s="4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x14ac:dyDescent="0.25">
      <c r="A110" s="4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x14ac:dyDescent="0.25">
      <c r="A111" s="4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x14ac:dyDescent="0.25">
      <c r="A112" s="4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x14ac:dyDescent="0.25">
      <c r="A113" s="4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x14ac:dyDescent="0.25">
      <c r="A114" s="4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x14ac:dyDescent="0.25">
      <c r="A115" s="4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x14ac:dyDescent="0.25">
      <c r="A116" s="4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x14ac:dyDescent="0.25">
      <c r="A117" s="4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x14ac:dyDescent="0.25">
      <c r="A118" s="4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x14ac:dyDescent="0.25">
      <c r="A119" s="4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x14ac:dyDescent="0.25">
      <c r="A120" s="4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x14ac:dyDescent="0.25">
      <c r="A121" s="4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x14ac:dyDescent="0.25">
      <c r="A122" s="4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x14ac:dyDescent="0.25">
      <c r="A123" s="4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x14ac:dyDescent="0.25">
      <c r="A124" s="4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x14ac:dyDescent="0.25">
      <c r="A125" s="4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x14ac:dyDescent="0.25">
      <c r="A126" s="4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x14ac:dyDescent="0.25">
      <c r="A127" s="4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x14ac:dyDescent="0.25">
      <c r="A128" s="4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x14ac:dyDescent="0.25">
      <c r="A129" s="4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x14ac:dyDescent="0.25">
      <c r="A130" s="4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x14ac:dyDescent="0.25">
      <c r="A131" s="4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x14ac:dyDescent="0.25">
      <c r="A132" s="4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x14ac:dyDescent="0.25">
      <c r="A133" s="4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x14ac:dyDescent="0.25">
      <c r="A134" s="4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x14ac:dyDescent="0.25">
      <c r="A135" s="4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x14ac:dyDescent="0.25">
      <c r="A136" s="4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x14ac:dyDescent="0.25">
      <c r="A137" s="4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x14ac:dyDescent="0.25">
      <c r="A138" s="4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x14ac:dyDescent="0.25">
      <c r="A139" s="4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x14ac:dyDescent="0.25">
      <c r="A140" s="4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x14ac:dyDescent="0.25">
      <c r="A141" s="4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x14ac:dyDescent="0.25">
      <c r="A142" s="4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x14ac:dyDescent="0.25">
      <c r="A143" s="4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x14ac:dyDescent="0.25">
      <c r="A144" s="4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x14ac:dyDescent="0.25">
      <c r="A145" s="4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x14ac:dyDescent="0.25">
      <c r="A146" s="4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x14ac:dyDescent="0.25">
      <c r="A147" s="4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x14ac:dyDescent="0.25">
      <c r="A148" s="4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x14ac:dyDescent="0.25">
      <c r="A149" s="4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x14ac:dyDescent="0.25">
      <c r="A150" s="4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x14ac:dyDescent="0.25">
      <c r="A151" s="4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x14ac:dyDescent="0.25">
      <c r="A152" s="4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x14ac:dyDescent="0.25">
      <c r="A153" s="4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x14ac:dyDescent="0.25">
      <c r="A154" s="4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x14ac:dyDescent="0.25">
      <c r="A155" s="4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x14ac:dyDescent="0.25">
      <c r="A156" s="4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x14ac:dyDescent="0.25">
      <c r="A157" s="4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x14ac:dyDescent="0.25">
      <c r="A158" s="4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x14ac:dyDescent="0.25">
      <c r="A159" s="4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x14ac:dyDescent="0.25">
      <c r="A160" s="4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x14ac:dyDescent="0.25">
      <c r="A161" s="4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x14ac:dyDescent="0.25">
      <c r="A162" s="4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x14ac:dyDescent="0.25">
      <c r="A163" s="4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x14ac:dyDescent="0.25">
      <c r="A164" s="4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x14ac:dyDescent="0.25">
      <c r="A165" s="4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x14ac:dyDescent="0.25">
      <c r="A166" s="4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x14ac:dyDescent="0.25">
      <c r="A167" s="4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x14ac:dyDescent="0.25">
      <c r="A168" s="4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x14ac:dyDescent="0.25">
      <c r="A169" s="4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x14ac:dyDescent="0.25">
      <c r="A170" s="4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x14ac:dyDescent="0.25">
      <c r="A171" s="4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x14ac:dyDescent="0.25">
      <c r="A172" s="4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x14ac:dyDescent="0.25">
      <c r="A173" s="4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x14ac:dyDescent="0.25">
      <c r="A174" s="4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x14ac:dyDescent="0.25">
      <c r="A175" s="4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x14ac:dyDescent="0.25">
      <c r="A176" s="4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x14ac:dyDescent="0.25">
      <c r="A177" s="4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x14ac:dyDescent="0.25">
      <c r="A178" s="4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x14ac:dyDescent="0.25">
      <c r="A179" s="4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x14ac:dyDescent="0.25">
      <c r="A180" s="4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x14ac:dyDescent="0.25">
      <c r="A181" s="4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x14ac:dyDescent="0.25">
      <c r="A182" s="4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x14ac:dyDescent="0.25">
      <c r="A183" s="4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x14ac:dyDescent="0.25">
      <c r="A184" s="4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x14ac:dyDescent="0.25">
      <c r="A185" s="4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x14ac:dyDescent="0.25">
      <c r="A186" s="4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x14ac:dyDescent="0.25">
      <c r="A187" s="4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x14ac:dyDescent="0.25">
      <c r="A188" s="4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x14ac:dyDescent="0.25">
      <c r="A189" s="4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x14ac:dyDescent="0.25">
      <c r="A190" s="4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x14ac:dyDescent="0.25">
      <c r="A191" s="4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x14ac:dyDescent="0.25">
      <c r="A192" s="4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x14ac:dyDescent="0.25">
      <c r="A193" s="4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x14ac:dyDescent="0.25">
      <c r="A194" s="4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x14ac:dyDescent="0.25">
      <c r="A195" s="4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x14ac:dyDescent="0.25">
      <c r="A196" s="4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x14ac:dyDescent="0.25">
      <c r="A197" s="4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x14ac:dyDescent="0.25">
      <c r="A198" s="4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x14ac:dyDescent="0.25">
      <c r="A199" s="4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x14ac:dyDescent="0.25">
      <c r="A200" s="4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x14ac:dyDescent="0.25">
      <c r="A201" s="4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x14ac:dyDescent="0.25">
      <c r="A202" s="4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x14ac:dyDescent="0.25">
      <c r="A203" s="4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x14ac:dyDescent="0.25">
      <c r="A204" s="4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x14ac:dyDescent="0.25">
      <c r="A205" s="4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x14ac:dyDescent="0.25">
      <c r="A206" s="4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x14ac:dyDescent="0.25">
      <c r="A207" s="4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x14ac:dyDescent="0.25">
      <c r="A208" s="4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x14ac:dyDescent="0.25">
      <c r="A209" s="4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x14ac:dyDescent="0.25">
      <c r="A210" s="4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x14ac:dyDescent="0.25">
      <c r="A211" s="4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x14ac:dyDescent="0.25">
      <c r="A212" s="4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x14ac:dyDescent="0.25">
      <c r="A213" s="4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x14ac:dyDescent="0.25">
      <c r="A214" s="4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x14ac:dyDescent="0.25">
      <c r="A215" s="4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x14ac:dyDescent="0.25">
      <c r="A216" s="4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x14ac:dyDescent="0.25">
      <c r="A217" s="4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x14ac:dyDescent="0.25">
      <c r="A218" s="4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x14ac:dyDescent="0.25">
      <c r="A219" s="4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x14ac:dyDescent="0.25">
      <c r="A220" s="4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x14ac:dyDescent="0.25">
      <c r="A221" s="4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x14ac:dyDescent="0.25">
      <c r="A222" s="4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x14ac:dyDescent="0.25">
      <c r="A223" s="4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x14ac:dyDescent="0.25">
      <c r="A224" s="4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x14ac:dyDescent="0.25">
      <c r="A225" s="4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x14ac:dyDescent="0.25">
      <c r="A226" s="4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x14ac:dyDescent="0.25">
      <c r="A227" s="4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x14ac:dyDescent="0.25">
      <c r="A228" s="4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x14ac:dyDescent="0.25">
      <c r="A229" s="4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x14ac:dyDescent="0.25">
      <c r="A230" s="4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x14ac:dyDescent="0.25">
      <c r="A231" s="4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x14ac:dyDescent="0.25">
      <c r="A232" s="4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x14ac:dyDescent="0.25">
      <c r="A233" s="4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x14ac:dyDescent="0.25">
      <c r="A234" s="4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x14ac:dyDescent="0.25">
      <c r="A235" s="4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x14ac:dyDescent="0.25">
      <c r="A236" s="4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x14ac:dyDescent="0.25">
      <c r="A237" s="4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x14ac:dyDescent="0.25">
      <c r="A238" s="4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x14ac:dyDescent="0.25">
      <c r="A239" s="4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x14ac:dyDescent="0.25">
      <c r="A240" s="4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x14ac:dyDescent="0.25">
      <c r="A241" s="4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x14ac:dyDescent="0.25">
      <c r="A242" s="4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x14ac:dyDescent="0.25">
      <c r="A243" s="4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x14ac:dyDescent="0.25">
      <c r="A244" s="4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x14ac:dyDescent="0.25">
      <c r="A245" s="4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x14ac:dyDescent="0.25">
      <c r="A246" s="4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x14ac:dyDescent="0.25">
      <c r="A247" s="4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x14ac:dyDescent="0.25">
      <c r="A248" s="4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x14ac:dyDescent="0.25">
      <c r="A249" s="4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x14ac:dyDescent="0.25">
      <c r="A250" s="4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x14ac:dyDescent="0.25">
      <c r="A251" s="4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x14ac:dyDescent="0.25">
      <c r="A252" s="4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x14ac:dyDescent="0.25">
      <c r="A253" s="4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x14ac:dyDescent="0.25">
      <c r="A254" s="4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x14ac:dyDescent="0.25">
      <c r="A255" s="4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x14ac:dyDescent="0.25">
      <c r="A256" s="4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x14ac:dyDescent="0.25">
      <c r="A257" s="4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x14ac:dyDescent="0.25">
      <c r="A258" s="4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x14ac:dyDescent="0.25">
      <c r="A259" s="4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x14ac:dyDescent="0.25">
      <c r="A260" s="4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x14ac:dyDescent="0.25">
      <c r="A261" s="4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x14ac:dyDescent="0.25">
      <c r="A262" s="4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x14ac:dyDescent="0.25">
      <c r="A263" s="4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x14ac:dyDescent="0.25">
      <c r="A264" s="4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x14ac:dyDescent="0.25">
      <c r="A265" s="4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x14ac:dyDescent="0.25">
      <c r="A266" s="4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x14ac:dyDescent="0.25">
      <c r="A267" s="4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x14ac:dyDescent="0.25">
      <c r="A268" s="4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x14ac:dyDescent="0.25">
      <c r="A269" s="4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x14ac:dyDescent="0.25">
      <c r="A270" s="4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x14ac:dyDescent="0.25">
      <c r="A271" s="4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x14ac:dyDescent="0.25">
      <c r="A272" s="4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x14ac:dyDescent="0.25">
      <c r="A273" s="4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x14ac:dyDescent="0.25">
      <c r="A274" s="4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x14ac:dyDescent="0.25">
      <c r="A275" s="4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x14ac:dyDescent="0.25">
      <c r="A276" s="4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x14ac:dyDescent="0.25">
      <c r="A277" s="4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x14ac:dyDescent="0.25">
      <c r="A278" s="4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x14ac:dyDescent="0.25">
      <c r="A279" s="4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x14ac:dyDescent="0.25">
      <c r="A280" s="4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x14ac:dyDescent="0.25">
      <c r="A281" s="4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x14ac:dyDescent="0.25">
      <c r="A282" s="4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x14ac:dyDescent="0.25">
      <c r="A283" s="4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x14ac:dyDescent="0.25">
      <c r="A284" s="4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x14ac:dyDescent="0.25">
      <c r="A285" s="4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x14ac:dyDescent="0.25">
      <c r="A286" s="4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x14ac:dyDescent="0.25">
      <c r="A287" s="4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x14ac:dyDescent="0.25">
      <c r="A288" s="4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x14ac:dyDescent="0.25">
      <c r="A289" s="4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x14ac:dyDescent="0.25">
      <c r="A290" s="4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x14ac:dyDescent="0.25">
      <c r="A291" s="4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x14ac:dyDescent="0.25">
      <c r="A292" s="4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x14ac:dyDescent="0.25">
      <c r="A293" s="4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x14ac:dyDescent="0.25">
      <c r="A294" s="4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x14ac:dyDescent="0.25">
      <c r="A295" s="4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x14ac:dyDescent="0.25">
      <c r="A296" s="4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x14ac:dyDescent="0.25">
      <c r="A297" s="4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x14ac:dyDescent="0.25">
      <c r="A298" s="4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x14ac:dyDescent="0.25">
      <c r="A299" s="4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x14ac:dyDescent="0.25">
      <c r="A300" s="4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x14ac:dyDescent="0.25">
      <c r="A301" s="4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x14ac:dyDescent="0.25">
      <c r="A302" s="4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x14ac:dyDescent="0.25">
      <c r="A303" s="4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x14ac:dyDescent="0.25">
      <c r="A304" s="4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x14ac:dyDescent="0.25">
      <c r="A305" s="4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x14ac:dyDescent="0.25">
      <c r="A306" s="4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x14ac:dyDescent="0.25">
      <c r="A307" s="4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x14ac:dyDescent="0.25">
      <c r="A308" s="4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x14ac:dyDescent="0.25">
      <c r="A309" s="4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x14ac:dyDescent="0.25">
      <c r="A310" s="4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x14ac:dyDescent="0.25">
      <c r="A311" s="4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x14ac:dyDescent="0.25">
      <c r="A312" s="4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x14ac:dyDescent="0.25">
      <c r="A313" s="4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x14ac:dyDescent="0.25">
      <c r="A314" s="4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x14ac:dyDescent="0.25">
      <c r="A315" s="4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x14ac:dyDescent="0.25">
      <c r="A316" s="4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x14ac:dyDescent="0.25">
      <c r="A317" s="4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x14ac:dyDescent="0.25">
      <c r="A318" s="4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x14ac:dyDescent="0.25">
      <c r="A319" s="4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x14ac:dyDescent="0.25">
      <c r="A320" s="4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x14ac:dyDescent="0.25">
      <c r="A321" s="4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x14ac:dyDescent="0.25">
      <c r="A322" s="4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x14ac:dyDescent="0.25">
      <c r="A323" s="4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x14ac:dyDescent="0.25">
      <c r="A324" s="4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x14ac:dyDescent="0.25">
      <c r="A325" s="4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x14ac:dyDescent="0.25">
      <c r="A326" s="4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x14ac:dyDescent="0.25">
      <c r="A327" s="4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x14ac:dyDescent="0.25">
      <c r="A328" s="4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x14ac:dyDescent="0.25">
      <c r="A329" s="4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x14ac:dyDescent="0.25">
      <c r="A330" s="4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x14ac:dyDescent="0.25">
      <c r="A331" s="4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x14ac:dyDescent="0.25">
      <c r="A332" s="4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x14ac:dyDescent="0.25">
      <c r="A333" s="4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x14ac:dyDescent="0.25">
      <c r="A334" s="4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x14ac:dyDescent="0.25">
      <c r="A335" s="4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x14ac:dyDescent="0.25">
      <c r="A336" s="4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x14ac:dyDescent="0.25">
      <c r="A337" s="4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x14ac:dyDescent="0.25">
      <c r="A338" s="4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x14ac:dyDescent="0.25">
      <c r="A339" s="4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x14ac:dyDescent="0.25">
      <c r="A340" s="4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x14ac:dyDescent="0.25">
      <c r="A341" s="4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x14ac:dyDescent="0.25">
      <c r="A342" s="4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x14ac:dyDescent="0.25">
      <c r="A343" s="4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x14ac:dyDescent="0.25">
      <c r="A344" s="4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x14ac:dyDescent="0.25">
      <c r="A345" s="4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x14ac:dyDescent="0.25">
      <c r="A346" s="4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x14ac:dyDescent="0.25">
      <c r="A347" s="4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x14ac:dyDescent="0.25">
      <c r="A348" s="4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x14ac:dyDescent="0.25">
      <c r="A349" s="4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x14ac:dyDescent="0.25">
      <c r="A350" s="4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x14ac:dyDescent="0.25">
      <c r="A351" s="4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x14ac:dyDescent="0.25">
      <c r="A352" s="4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x14ac:dyDescent="0.25">
      <c r="A353" s="4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x14ac:dyDescent="0.25">
      <c r="A354" s="4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x14ac:dyDescent="0.25">
      <c r="A355" s="4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x14ac:dyDescent="0.25">
      <c r="A356" s="4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x14ac:dyDescent="0.25">
      <c r="A357" s="4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x14ac:dyDescent="0.25">
      <c r="A358" s="4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x14ac:dyDescent="0.25">
      <c r="A359" s="4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x14ac:dyDescent="0.25">
      <c r="A360" s="4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x14ac:dyDescent="0.25">
      <c r="A361" s="4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x14ac:dyDescent="0.25">
      <c r="A362" s="4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x14ac:dyDescent="0.25">
      <c r="A363" s="4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x14ac:dyDescent="0.25">
      <c r="A364" s="4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x14ac:dyDescent="0.25">
      <c r="A365" s="4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x14ac:dyDescent="0.25">
      <c r="A366" s="4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x14ac:dyDescent="0.25">
      <c r="A367" s="4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x14ac:dyDescent="0.25">
      <c r="A368" s="4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x14ac:dyDescent="0.25">
      <c r="A369" s="4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x14ac:dyDescent="0.25">
      <c r="A370" s="4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x14ac:dyDescent="0.25">
      <c r="A371" s="4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x14ac:dyDescent="0.25">
      <c r="A372" s="4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x14ac:dyDescent="0.25">
      <c r="A373" s="4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x14ac:dyDescent="0.25">
      <c r="A374" s="4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x14ac:dyDescent="0.25">
      <c r="A375" s="4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x14ac:dyDescent="0.25">
      <c r="A376" s="4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x14ac:dyDescent="0.25">
      <c r="A377" s="4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x14ac:dyDescent="0.25">
      <c r="A378" s="4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x14ac:dyDescent="0.25">
      <c r="A379" s="4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x14ac:dyDescent="0.25">
      <c r="A380" s="4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x14ac:dyDescent="0.25">
      <c r="A381" s="4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x14ac:dyDescent="0.25">
      <c r="A382" s="4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x14ac:dyDescent="0.25">
      <c r="A383" s="4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x14ac:dyDescent="0.25">
      <c r="A384" s="4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x14ac:dyDescent="0.25">
      <c r="A385" s="4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x14ac:dyDescent="0.25">
      <c r="A386" s="4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x14ac:dyDescent="0.25">
      <c r="A387" s="4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x14ac:dyDescent="0.25">
      <c r="A388" s="4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x14ac:dyDescent="0.25">
      <c r="A389" s="4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x14ac:dyDescent="0.25">
      <c r="A390" s="4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x14ac:dyDescent="0.25">
      <c r="A391" s="4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x14ac:dyDescent="0.25">
      <c r="A392" s="4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x14ac:dyDescent="0.25">
      <c r="A393" s="4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x14ac:dyDescent="0.25">
      <c r="A394" s="4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x14ac:dyDescent="0.25">
      <c r="A395" s="4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x14ac:dyDescent="0.25">
      <c r="A396" s="4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x14ac:dyDescent="0.25">
      <c r="A397" s="4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x14ac:dyDescent="0.25">
      <c r="A398" s="4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x14ac:dyDescent="0.25">
      <c r="A399" s="4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x14ac:dyDescent="0.25">
      <c r="A400" s="4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x14ac:dyDescent="0.25">
      <c r="A401" s="4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x14ac:dyDescent="0.25">
      <c r="A402" s="4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x14ac:dyDescent="0.25">
      <c r="A403" s="4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x14ac:dyDescent="0.25">
      <c r="A404" s="4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x14ac:dyDescent="0.25">
      <c r="A405" s="4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x14ac:dyDescent="0.25">
      <c r="A406" s="4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x14ac:dyDescent="0.25">
      <c r="A407" s="4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x14ac:dyDescent="0.25">
      <c r="A408" s="4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x14ac:dyDescent="0.25">
      <c r="A409" s="4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x14ac:dyDescent="0.25">
      <c r="A410" s="4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x14ac:dyDescent="0.25">
      <c r="A411" s="4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x14ac:dyDescent="0.25">
      <c r="A412" s="4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x14ac:dyDescent="0.25">
      <c r="A413" s="4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x14ac:dyDescent="0.25">
      <c r="A414" s="4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x14ac:dyDescent="0.25">
      <c r="A415" s="4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x14ac:dyDescent="0.25">
      <c r="A416" s="4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x14ac:dyDescent="0.25">
      <c r="A417" s="4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x14ac:dyDescent="0.25">
      <c r="A418" s="4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x14ac:dyDescent="0.25">
      <c r="A419" s="4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x14ac:dyDescent="0.25">
      <c r="A420" s="4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x14ac:dyDescent="0.25">
      <c r="A421" s="4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x14ac:dyDescent="0.25">
      <c r="A422" s="4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x14ac:dyDescent="0.25">
      <c r="A423" s="4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x14ac:dyDescent="0.25">
      <c r="A424" s="4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x14ac:dyDescent="0.25">
      <c r="A425" s="4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x14ac:dyDescent="0.25">
      <c r="A426" s="4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x14ac:dyDescent="0.25">
      <c r="A427" s="4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x14ac:dyDescent="0.25">
      <c r="A428" s="4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x14ac:dyDescent="0.25">
      <c r="A429" s="4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x14ac:dyDescent="0.25">
      <c r="A430" s="4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x14ac:dyDescent="0.25">
      <c r="A431" s="4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x14ac:dyDescent="0.25">
      <c r="A432" s="4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x14ac:dyDescent="0.25">
      <c r="A433" s="4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x14ac:dyDescent="0.25">
      <c r="A434" s="4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x14ac:dyDescent="0.25">
      <c r="A435" s="4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x14ac:dyDescent="0.25">
      <c r="A436" s="4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x14ac:dyDescent="0.25">
      <c r="A437" s="4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x14ac:dyDescent="0.25">
      <c r="A438" s="4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x14ac:dyDescent="0.25">
      <c r="A439" s="4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x14ac:dyDescent="0.25">
      <c r="A440" s="4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x14ac:dyDescent="0.25">
      <c r="A441" s="4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x14ac:dyDescent="0.25">
      <c r="A442" s="4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x14ac:dyDescent="0.25">
      <c r="A443" s="4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x14ac:dyDescent="0.25">
      <c r="A444" s="4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x14ac:dyDescent="0.25">
      <c r="A445" s="4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x14ac:dyDescent="0.25">
      <c r="A446" s="4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x14ac:dyDescent="0.25">
      <c r="A447" s="4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x14ac:dyDescent="0.25">
      <c r="A448" s="4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x14ac:dyDescent="0.25">
      <c r="A449" s="4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x14ac:dyDescent="0.25">
      <c r="A450" s="4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x14ac:dyDescent="0.25">
      <c r="A451" s="4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x14ac:dyDescent="0.25">
      <c r="A452" s="4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x14ac:dyDescent="0.25">
      <c r="A453" s="4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x14ac:dyDescent="0.25">
      <c r="A454" s="4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x14ac:dyDescent="0.25">
      <c r="A455" s="4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x14ac:dyDescent="0.25">
      <c r="A456" s="4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x14ac:dyDescent="0.25">
      <c r="A457" s="4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x14ac:dyDescent="0.25">
      <c r="A458" s="4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x14ac:dyDescent="0.25">
      <c r="A459" s="4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x14ac:dyDescent="0.25">
      <c r="A460" s="4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x14ac:dyDescent="0.25">
      <c r="A461" s="4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x14ac:dyDescent="0.25">
      <c r="A462" s="4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x14ac:dyDescent="0.25">
      <c r="A463" s="4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x14ac:dyDescent="0.25">
      <c r="A464" s="4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x14ac:dyDescent="0.25">
      <c r="A465" s="4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x14ac:dyDescent="0.25">
      <c r="A466" s="4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x14ac:dyDescent="0.25">
      <c r="A467" s="4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x14ac:dyDescent="0.25">
      <c r="A468" s="4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x14ac:dyDescent="0.25">
      <c r="A469" s="4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x14ac:dyDescent="0.25">
      <c r="A470" s="4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x14ac:dyDescent="0.25">
      <c r="A471" s="4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x14ac:dyDescent="0.25">
      <c r="A472" s="4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x14ac:dyDescent="0.25">
      <c r="A473" s="4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x14ac:dyDescent="0.25">
      <c r="A474" s="4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x14ac:dyDescent="0.25">
      <c r="A475" s="4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x14ac:dyDescent="0.25">
      <c r="A476" s="4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x14ac:dyDescent="0.25">
      <c r="A477" s="4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x14ac:dyDescent="0.25">
      <c r="A478" s="4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x14ac:dyDescent="0.25">
      <c r="A479" s="4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x14ac:dyDescent="0.25">
      <c r="A480" s="4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x14ac:dyDescent="0.25">
      <c r="A481" s="4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x14ac:dyDescent="0.25">
      <c r="A482" s="4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x14ac:dyDescent="0.25">
      <c r="A483" s="4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x14ac:dyDescent="0.25">
      <c r="A484" s="4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x14ac:dyDescent="0.25">
      <c r="A485" s="4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x14ac:dyDescent="0.25">
      <c r="A486" s="4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x14ac:dyDescent="0.25">
      <c r="A487" s="4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x14ac:dyDescent="0.25">
      <c r="A488" s="4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x14ac:dyDescent="0.25">
      <c r="A489" s="4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x14ac:dyDescent="0.25">
      <c r="A490" s="4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x14ac:dyDescent="0.25">
      <c r="A491" s="4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x14ac:dyDescent="0.25">
      <c r="A492" s="4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x14ac:dyDescent="0.25">
      <c r="A493" s="4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x14ac:dyDescent="0.25">
      <c r="A494" s="4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x14ac:dyDescent="0.25">
      <c r="A495" s="4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x14ac:dyDescent="0.25">
      <c r="A496" s="4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x14ac:dyDescent="0.25">
      <c r="A497" s="4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x14ac:dyDescent="0.25">
      <c r="A498" s="4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x14ac:dyDescent="0.25">
      <c r="A499" s="4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x14ac:dyDescent="0.25">
      <c r="A500" s="4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x14ac:dyDescent="0.25">
      <c r="A501" s="4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x14ac:dyDescent="0.25">
      <c r="A502" s="4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x14ac:dyDescent="0.25">
      <c r="A503" s="4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x14ac:dyDescent="0.25">
      <c r="A504" s="4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x14ac:dyDescent="0.25">
      <c r="A505" s="4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x14ac:dyDescent="0.25">
      <c r="A506" s="4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x14ac:dyDescent="0.25">
      <c r="A507" s="4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x14ac:dyDescent="0.25">
      <c r="A508" s="4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x14ac:dyDescent="0.25">
      <c r="A509" s="4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x14ac:dyDescent="0.25">
      <c r="A510" s="4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x14ac:dyDescent="0.25">
      <c r="A511" s="4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x14ac:dyDescent="0.25">
      <c r="A512" s="4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x14ac:dyDescent="0.25">
      <c r="A513" s="4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x14ac:dyDescent="0.25">
      <c r="A514" s="4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x14ac:dyDescent="0.25">
      <c r="A515" s="4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x14ac:dyDescent="0.25">
      <c r="A516" s="4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x14ac:dyDescent="0.25">
      <c r="A517" s="4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x14ac:dyDescent="0.25">
      <c r="A518" s="4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x14ac:dyDescent="0.25">
      <c r="A519" s="4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x14ac:dyDescent="0.25">
      <c r="A520" s="4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x14ac:dyDescent="0.25">
      <c r="A521" s="4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x14ac:dyDescent="0.25">
      <c r="A522" s="4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x14ac:dyDescent="0.25">
      <c r="A523" s="4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x14ac:dyDescent="0.25">
      <c r="A524" s="4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x14ac:dyDescent="0.25">
      <c r="A525" s="4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x14ac:dyDescent="0.25">
      <c r="A526" s="4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x14ac:dyDescent="0.25">
      <c r="A527" s="4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x14ac:dyDescent="0.25">
      <c r="A528" s="4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x14ac:dyDescent="0.25">
      <c r="A529" s="4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x14ac:dyDescent="0.25">
      <c r="A530" s="4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x14ac:dyDescent="0.25">
      <c r="A531" s="4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x14ac:dyDescent="0.25">
      <c r="A532" s="4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x14ac:dyDescent="0.25">
      <c r="A533" s="4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x14ac:dyDescent="0.25">
      <c r="A534" s="4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x14ac:dyDescent="0.25">
      <c r="A535" s="4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x14ac:dyDescent="0.25">
      <c r="A536" s="4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x14ac:dyDescent="0.25">
      <c r="A537" s="4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x14ac:dyDescent="0.25">
      <c r="A538" s="4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x14ac:dyDescent="0.25">
      <c r="A539" s="4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x14ac:dyDescent="0.25">
      <c r="A540" s="4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x14ac:dyDescent="0.25">
      <c r="A541" s="4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x14ac:dyDescent="0.25">
      <c r="A542" s="4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x14ac:dyDescent="0.25">
      <c r="A543" s="4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x14ac:dyDescent="0.25">
      <c r="A544" s="4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x14ac:dyDescent="0.25">
      <c r="A545" s="4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x14ac:dyDescent="0.25">
      <c r="A546" s="4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x14ac:dyDescent="0.25">
      <c r="A547" s="4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x14ac:dyDescent="0.25">
      <c r="A548" s="4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x14ac:dyDescent="0.25">
      <c r="A549" s="4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x14ac:dyDescent="0.25">
      <c r="A550" s="4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x14ac:dyDescent="0.25">
      <c r="A551" s="4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x14ac:dyDescent="0.25">
      <c r="A552" s="4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x14ac:dyDescent="0.25">
      <c r="A553" s="4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x14ac:dyDescent="0.25">
      <c r="A554" s="4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x14ac:dyDescent="0.25">
      <c r="A555" s="4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x14ac:dyDescent="0.25">
      <c r="A556" s="4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x14ac:dyDescent="0.25">
      <c r="A557" s="4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x14ac:dyDescent="0.25">
      <c r="A558" s="4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x14ac:dyDescent="0.25">
      <c r="A559" s="4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x14ac:dyDescent="0.25">
      <c r="A560" s="4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x14ac:dyDescent="0.25">
      <c r="A561" s="4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x14ac:dyDescent="0.25">
      <c r="A562" s="4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x14ac:dyDescent="0.25">
      <c r="A563" s="4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x14ac:dyDescent="0.25">
      <c r="A564" s="4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x14ac:dyDescent="0.25">
      <c r="A565" s="4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x14ac:dyDescent="0.25">
      <c r="A566" s="4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x14ac:dyDescent="0.25">
      <c r="A567" s="4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x14ac:dyDescent="0.25">
      <c r="A568" s="4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x14ac:dyDescent="0.25">
      <c r="A569" s="4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x14ac:dyDescent="0.25">
      <c r="A570" s="4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x14ac:dyDescent="0.25">
      <c r="A571" s="4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x14ac:dyDescent="0.25">
      <c r="A572" s="4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x14ac:dyDescent="0.25">
      <c r="A573" s="4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x14ac:dyDescent="0.25">
      <c r="A574" s="4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x14ac:dyDescent="0.25">
      <c r="A575" s="4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x14ac:dyDescent="0.25">
      <c r="A576" s="4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x14ac:dyDescent="0.25">
      <c r="A577" s="4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x14ac:dyDescent="0.25">
      <c r="A578" s="4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x14ac:dyDescent="0.25">
      <c r="A579" s="4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x14ac:dyDescent="0.25">
      <c r="A580" s="4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x14ac:dyDescent="0.25">
      <c r="A581" s="4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x14ac:dyDescent="0.25">
      <c r="A582" s="4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x14ac:dyDescent="0.25">
      <c r="A583" s="4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x14ac:dyDescent="0.25">
      <c r="A584" s="4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x14ac:dyDescent="0.25">
      <c r="A585" s="4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x14ac:dyDescent="0.25">
      <c r="A586" s="4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x14ac:dyDescent="0.25">
      <c r="A587" s="4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x14ac:dyDescent="0.25">
      <c r="A588" s="4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x14ac:dyDescent="0.25">
      <c r="A589" s="4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x14ac:dyDescent="0.25">
      <c r="A590" s="4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x14ac:dyDescent="0.25">
      <c r="A591" s="4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x14ac:dyDescent="0.25">
      <c r="A592" s="4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x14ac:dyDescent="0.25">
      <c r="A593" s="4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x14ac:dyDescent="0.25">
      <c r="A594" s="4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x14ac:dyDescent="0.25">
      <c r="A595" s="4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x14ac:dyDescent="0.25">
      <c r="A596" s="4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x14ac:dyDescent="0.25">
      <c r="A597" s="4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x14ac:dyDescent="0.25">
      <c r="A598" s="4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x14ac:dyDescent="0.25">
      <c r="A599" s="4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x14ac:dyDescent="0.25">
      <c r="A600" s="4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x14ac:dyDescent="0.25">
      <c r="A601" s="4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x14ac:dyDescent="0.25">
      <c r="A602" s="4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x14ac:dyDescent="0.25">
      <c r="A603" s="4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x14ac:dyDescent="0.25">
      <c r="A604" s="4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x14ac:dyDescent="0.25">
      <c r="A605" s="4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x14ac:dyDescent="0.25">
      <c r="A606" s="4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x14ac:dyDescent="0.25">
      <c r="A607" s="4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x14ac:dyDescent="0.25">
      <c r="A608" s="4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x14ac:dyDescent="0.25">
      <c r="A609" s="4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x14ac:dyDescent="0.25">
      <c r="A610" s="4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x14ac:dyDescent="0.25">
      <c r="A611" s="4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x14ac:dyDescent="0.25">
      <c r="A612" s="4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x14ac:dyDescent="0.25">
      <c r="A613" s="4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x14ac:dyDescent="0.25">
      <c r="A614" s="4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x14ac:dyDescent="0.25">
      <c r="A615" s="4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x14ac:dyDescent="0.25">
      <c r="A616" s="4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x14ac:dyDescent="0.25">
      <c r="A617" s="4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x14ac:dyDescent="0.25">
      <c r="A618" s="4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x14ac:dyDescent="0.25">
      <c r="A619" s="4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x14ac:dyDescent="0.25">
      <c r="A620" s="4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x14ac:dyDescent="0.25">
      <c r="A621" s="4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x14ac:dyDescent="0.25">
      <c r="A622" s="4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x14ac:dyDescent="0.25">
      <c r="A623" s="4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x14ac:dyDescent="0.25">
      <c r="A624" s="4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x14ac:dyDescent="0.25">
      <c r="A625" s="4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x14ac:dyDescent="0.25">
      <c r="A626" s="4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x14ac:dyDescent="0.25">
      <c r="A627" s="4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x14ac:dyDescent="0.25">
      <c r="A628" s="4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x14ac:dyDescent="0.25">
      <c r="A629" s="4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x14ac:dyDescent="0.25">
      <c r="A630" s="4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x14ac:dyDescent="0.25">
      <c r="A631" s="4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x14ac:dyDescent="0.25">
      <c r="A632" s="4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x14ac:dyDescent="0.25">
      <c r="A633" s="4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x14ac:dyDescent="0.25">
      <c r="A634" s="4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x14ac:dyDescent="0.25">
      <c r="A635" s="4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x14ac:dyDescent="0.25">
      <c r="A636" s="4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x14ac:dyDescent="0.25">
      <c r="A637" s="4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x14ac:dyDescent="0.25">
      <c r="A638" s="4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x14ac:dyDescent="0.25">
      <c r="A639" s="4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x14ac:dyDescent="0.25">
      <c r="A640" s="4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x14ac:dyDescent="0.25">
      <c r="A641" s="4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x14ac:dyDescent="0.25">
      <c r="A642" s="4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x14ac:dyDescent="0.25">
      <c r="A643" s="4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x14ac:dyDescent="0.25">
      <c r="A644" s="4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x14ac:dyDescent="0.25">
      <c r="A645" s="4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x14ac:dyDescent="0.25">
      <c r="A646" s="4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x14ac:dyDescent="0.25">
      <c r="A647" s="4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x14ac:dyDescent="0.25">
      <c r="A648" s="4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x14ac:dyDescent="0.25">
      <c r="A649" s="4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x14ac:dyDescent="0.25">
      <c r="A650" s="4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x14ac:dyDescent="0.25">
      <c r="A651" s="4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x14ac:dyDescent="0.25">
      <c r="A652" s="4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x14ac:dyDescent="0.25">
      <c r="A653" s="4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x14ac:dyDescent="0.25">
      <c r="A654" s="4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x14ac:dyDescent="0.25">
      <c r="A655" s="4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x14ac:dyDescent="0.25">
      <c r="A656" s="4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x14ac:dyDescent="0.25">
      <c r="A657" s="4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x14ac:dyDescent="0.25">
      <c r="A658" s="4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x14ac:dyDescent="0.25">
      <c r="A659" s="4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x14ac:dyDescent="0.25">
      <c r="A660" s="4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x14ac:dyDescent="0.25">
      <c r="A661" s="4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x14ac:dyDescent="0.25">
      <c r="A662" s="4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x14ac:dyDescent="0.25">
      <c r="A663" s="4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x14ac:dyDescent="0.25">
      <c r="A664" s="4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x14ac:dyDescent="0.25">
      <c r="A665" s="4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x14ac:dyDescent="0.25">
      <c r="A666" s="4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x14ac:dyDescent="0.25">
      <c r="A667" s="4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x14ac:dyDescent="0.25">
      <c r="A668" s="4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x14ac:dyDescent="0.25">
      <c r="A669" s="4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x14ac:dyDescent="0.25">
      <c r="A670" s="4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x14ac:dyDescent="0.25">
      <c r="A671" s="4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x14ac:dyDescent="0.25">
      <c r="A672" s="4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x14ac:dyDescent="0.25">
      <c r="A673" s="4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x14ac:dyDescent="0.25">
      <c r="A674" s="4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x14ac:dyDescent="0.25">
      <c r="A675" s="4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x14ac:dyDescent="0.25">
      <c r="A676" s="4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x14ac:dyDescent="0.25">
      <c r="A677" s="4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x14ac:dyDescent="0.25">
      <c r="A678" s="4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x14ac:dyDescent="0.25">
      <c r="A679" s="4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x14ac:dyDescent="0.25">
      <c r="A680" s="4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x14ac:dyDescent="0.25">
      <c r="A681" s="4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x14ac:dyDescent="0.25">
      <c r="A682" s="4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x14ac:dyDescent="0.25">
      <c r="A683" s="4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x14ac:dyDescent="0.25">
      <c r="A684" s="4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x14ac:dyDescent="0.25">
      <c r="A685" s="4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x14ac:dyDescent="0.25">
      <c r="A686" s="4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x14ac:dyDescent="0.25">
      <c r="A687" s="4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x14ac:dyDescent="0.25">
      <c r="A688" s="4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x14ac:dyDescent="0.25">
      <c r="A689" s="4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x14ac:dyDescent="0.25">
      <c r="A690" s="4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x14ac:dyDescent="0.25">
      <c r="A691" s="4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x14ac:dyDescent="0.25">
      <c r="A692" s="4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x14ac:dyDescent="0.25">
      <c r="A693" s="4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x14ac:dyDescent="0.25">
      <c r="A694" s="4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x14ac:dyDescent="0.25">
      <c r="A695" s="4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x14ac:dyDescent="0.25">
      <c r="A696" s="4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x14ac:dyDescent="0.25">
      <c r="A697" s="4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x14ac:dyDescent="0.25">
      <c r="A698" s="4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x14ac:dyDescent="0.25">
      <c r="A699" s="4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x14ac:dyDescent="0.25">
      <c r="A700" s="4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x14ac:dyDescent="0.25">
      <c r="A701" s="4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x14ac:dyDescent="0.25">
      <c r="A702" s="4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x14ac:dyDescent="0.25">
      <c r="A703" s="4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x14ac:dyDescent="0.25">
      <c r="A704" s="4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x14ac:dyDescent="0.25">
      <c r="A705" s="4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x14ac:dyDescent="0.25">
      <c r="A706" s="4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x14ac:dyDescent="0.25">
      <c r="A707" s="4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x14ac:dyDescent="0.25">
      <c r="A708" s="4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x14ac:dyDescent="0.25">
      <c r="A709" s="4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x14ac:dyDescent="0.25">
      <c r="A710" s="4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x14ac:dyDescent="0.25">
      <c r="A711" s="4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x14ac:dyDescent="0.25">
      <c r="A712" s="4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x14ac:dyDescent="0.25">
      <c r="A713" s="4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x14ac:dyDescent="0.25">
      <c r="A714" s="4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x14ac:dyDescent="0.25">
      <c r="A715" s="4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x14ac:dyDescent="0.25">
      <c r="A716" s="4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x14ac:dyDescent="0.25">
      <c r="A717" s="4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x14ac:dyDescent="0.25">
      <c r="A718" s="4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x14ac:dyDescent="0.25">
      <c r="A719" s="4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x14ac:dyDescent="0.25">
      <c r="A720" s="4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x14ac:dyDescent="0.25">
      <c r="A721" s="4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x14ac:dyDescent="0.25">
      <c r="A722" s="4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x14ac:dyDescent="0.25">
      <c r="A723" s="4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x14ac:dyDescent="0.25">
      <c r="A724" s="4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x14ac:dyDescent="0.25">
      <c r="A725" s="4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x14ac:dyDescent="0.25">
      <c r="A726" s="4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x14ac:dyDescent="0.25">
      <c r="A727" s="4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x14ac:dyDescent="0.25">
      <c r="A728" s="4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x14ac:dyDescent="0.25">
      <c r="A729" s="4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x14ac:dyDescent="0.25">
      <c r="A730" s="4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x14ac:dyDescent="0.25">
      <c r="A731" s="4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x14ac:dyDescent="0.25">
      <c r="A732" s="4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x14ac:dyDescent="0.25">
      <c r="A733" s="4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x14ac:dyDescent="0.25">
      <c r="A734" s="4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x14ac:dyDescent="0.25">
      <c r="A735" s="4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x14ac:dyDescent="0.25">
      <c r="A736" s="4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x14ac:dyDescent="0.25">
      <c r="A737" s="4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x14ac:dyDescent="0.25">
      <c r="A738" s="4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x14ac:dyDescent="0.25">
      <c r="A739" s="4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x14ac:dyDescent="0.25">
      <c r="A740" s="4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x14ac:dyDescent="0.25">
      <c r="A741" s="4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x14ac:dyDescent="0.25">
      <c r="A742" s="4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x14ac:dyDescent="0.25">
      <c r="A743" s="4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x14ac:dyDescent="0.25">
      <c r="A744" s="4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x14ac:dyDescent="0.25">
      <c r="A745" s="4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x14ac:dyDescent="0.25">
      <c r="A746" s="4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x14ac:dyDescent="0.25">
      <c r="A747" s="4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x14ac:dyDescent="0.25">
      <c r="A748" s="4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x14ac:dyDescent="0.25">
      <c r="A749" s="4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x14ac:dyDescent="0.25">
      <c r="A750" s="4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x14ac:dyDescent="0.25">
      <c r="A751" s="4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x14ac:dyDescent="0.25">
      <c r="A752" s="4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x14ac:dyDescent="0.25">
      <c r="A753" s="4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x14ac:dyDescent="0.25">
      <c r="A754" s="4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x14ac:dyDescent="0.25">
      <c r="A755" s="4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x14ac:dyDescent="0.25">
      <c r="A756" s="4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x14ac:dyDescent="0.25">
      <c r="A757" s="4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x14ac:dyDescent="0.25">
      <c r="A758" s="4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x14ac:dyDescent="0.25">
      <c r="A759" s="4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x14ac:dyDescent="0.25">
      <c r="A760" s="4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x14ac:dyDescent="0.25">
      <c r="A761" s="4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x14ac:dyDescent="0.25">
      <c r="A762" s="4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x14ac:dyDescent="0.25">
      <c r="A763" s="4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x14ac:dyDescent="0.25">
      <c r="A764" s="4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x14ac:dyDescent="0.25">
      <c r="A765" s="4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x14ac:dyDescent="0.25">
      <c r="A766" s="4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x14ac:dyDescent="0.25">
      <c r="A767" s="4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x14ac:dyDescent="0.25">
      <c r="A768" s="4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x14ac:dyDescent="0.25">
      <c r="A769" s="4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x14ac:dyDescent="0.25">
      <c r="A770" s="4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x14ac:dyDescent="0.25">
      <c r="A771" s="4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x14ac:dyDescent="0.25">
      <c r="A772" s="4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x14ac:dyDescent="0.25">
      <c r="A773" s="4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x14ac:dyDescent="0.25">
      <c r="A774" s="4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x14ac:dyDescent="0.25">
      <c r="A775" s="4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x14ac:dyDescent="0.25">
      <c r="A776" s="4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x14ac:dyDescent="0.25">
      <c r="A777" s="4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x14ac:dyDescent="0.25">
      <c r="A778" s="4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x14ac:dyDescent="0.25">
      <c r="A779" s="4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x14ac:dyDescent="0.25">
      <c r="A780" s="4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x14ac:dyDescent="0.25">
      <c r="A781" s="4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x14ac:dyDescent="0.25">
      <c r="A782" s="4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x14ac:dyDescent="0.25">
      <c r="A783" s="4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x14ac:dyDescent="0.25">
      <c r="A784" s="4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x14ac:dyDescent="0.25">
      <c r="A785" s="4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x14ac:dyDescent="0.25">
      <c r="A786" s="4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x14ac:dyDescent="0.25">
      <c r="A787" s="4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x14ac:dyDescent="0.25">
      <c r="A788" s="4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x14ac:dyDescent="0.25">
      <c r="A789" s="4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x14ac:dyDescent="0.25">
      <c r="A790" s="4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x14ac:dyDescent="0.25">
      <c r="A791" s="4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x14ac:dyDescent="0.25">
      <c r="A792" s="4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x14ac:dyDescent="0.25">
      <c r="A793" s="4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x14ac:dyDescent="0.25">
      <c r="A794" s="4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x14ac:dyDescent="0.25">
      <c r="A795" s="4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x14ac:dyDescent="0.25">
      <c r="A796" s="4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x14ac:dyDescent="0.25">
      <c r="A797" s="4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x14ac:dyDescent="0.25">
      <c r="A798" s="4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x14ac:dyDescent="0.25">
      <c r="A799" s="4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x14ac:dyDescent="0.25">
      <c r="A800" s="4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x14ac:dyDescent="0.25">
      <c r="A801" s="4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x14ac:dyDescent="0.25">
      <c r="A802" s="4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x14ac:dyDescent="0.25">
      <c r="A803" s="4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x14ac:dyDescent="0.25">
      <c r="A804" s="4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x14ac:dyDescent="0.25">
      <c r="A805" s="4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x14ac:dyDescent="0.25">
      <c r="A806" s="4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x14ac:dyDescent="0.25">
      <c r="A807" s="4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x14ac:dyDescent="0.25">
      <c r="A808" s="4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x14ac:dyDescent="0.25">
      <c r="A809" s="4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x14ac:dyDescent="0.25">
      <c r="A810" s="4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x14ac:dyDescent="0.25">
      <c r="A811" s="4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x14ac:dyDescent="0.25">
      <c r="A812" s="4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x14ac:dyDescent="0.25">
      <c r="A813" s="4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x14ac:dyDescent="0.25">
      <c r="A814" s="4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x14ac:dyDescent="0.25">
      <c r="A815" s="4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x14ac:dyDescent="0.25">
      <c r="A816" s="4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x14ac:dyDescent="0.25">
      <c r="A817" s="4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x14ac:dyDescent="0.25">
      <c r="A818" s="4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x14ac:dyDescent="0.25">
      <c r="A819" s="4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x14ac:dyDescent="0.25">
      <c r="A820" s="4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x14ac:dyDescent="0.25">
      <c r="A821" s="4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x14ac:dyDescent="0.25">
      <c r="A822" s="4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x14ac:dyDescent="0.25">
      <c r="A823" s="4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x14ac:dyDescent="0.25">
      <c r="A824" s="4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x14ac:dyDescent="0.25">
      <c r="A825" s="4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x14ac:dyDescent="0.25">
      <c r="A826" s="4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x14ac:dyDescent="0.25">
      <c r="A827" s="4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x14ac:dyDescent="0.25">
      <c r="A828" s="4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x14ac:dyDescent="0.25">
      <c r="A829" s="4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x14ac:dyDescent="0.25">
      <c r="A830" s="4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x14ac:dyDescent="0.25">
      <c r="A831" s="4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x14ac:dyDescent="0.25">
      <c r="A832" s="4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x14ac:dyDescent="0.25">
      <c r="A833" s="4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x14ac:dyDescent="0.25">
      <c r="A834" s="4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x14ac:dyDescent="0.25">
      <c r="A835" s="4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x14ac:dyDescent="0.25">
      <c r="A836" s="4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x14ac:dyDescent="0.25">
      <c r="A837" s="4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x14ac:dyDescent="0.25">
      <c r="A838" s="4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x14ac:dyDescent="0.25">
      <c r="A839" s="4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x14ac:dyDescent="0.25">
      <c r="A840" s="4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x14ac:dyDescent="0.25">
      <c r="A841" s="4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x14ac:dyDescent="0.25">
      <c r="A842" s="4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x14ac:dyDescent="0.25">
      <c r="A843" s="4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x14ac:dyDescent="0.25">
      <c r="A844" s="4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x14ac:dyDescent="0.25">
      <c r="A845" s="4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x14ac:dyDescent="0.25">
      <c r="A846" s="4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x14ac:dyDescent="0.25">
      <c r="A847" s="4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x14ac:dyDescent="0.25">
      <c r="A848" s="4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x14ac:dyDescent="0.25">
      <c r="A849" s="4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x14ac:dyDescent="0.25">
      <c r="A850" s="4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x14ac:dyDescent="0.25">
      <c r="A851" s="4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x14ac:dyDescent="0.25">
      <c r="A852" s="4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x14ac:dyDescent="0.25">
      <c r="A853" s="4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x14ac:dyDescent="0.25">
      <c r="A854" s="4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x14ac:dyDescent="0.25">
      <c r="A855" s="4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x14ac:dyDescent="0.25">
      <c r="A856" s="4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x14ac:dyDescent="0.25">
      <c r="A857" s="4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x14ac:dyDescent="0.25">
      <c r="A858" s="4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x14ac:dyDescent="0.25">
      <c r="A859" s="4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x14ac:dyDescent="0.25">
      <c r="A860" s="4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x14ac:dyDescent="0.25">
      <c r="A861" s="4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x14ac:dyDescent="0.25">
      <c r="A862" s="4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x14ac:dyDescent="0.25">
      <c r="A863" s="4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x14ac:dyDescent="0.25">
      <c r="A864" s="4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x14ac:dyDescent="0.25">
      <c r="A865" s="4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x14ac:dyDescent="0.25">
      <c r="A866" s="4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x14ac:dyDescent="0.25">
      <c r="A867" s="4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x14ac:dyDescent="0.25">
      <c r="A868" s="4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x14ac:dyDescent="0.25">
      <c r="A869" s="4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x14ac:dyDescent="0.25">
      <c r="A870" s="4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x14ac:dyDescent="0.25">
      <c r="A871" s="4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x14ac:dyDescent="0.25">
      <c r="A872" s="4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x14ac:dyDescent="0.25">
      <c r="A873" s="4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x14ac:dyDescent="0.25">
      <c r="A874" s="4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x14ac:dyDescent="0.25">
      <c r="A875" s="4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x14ac:dyDescent="0.25">
      <c r="A876" s="4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x14ac:dyDescent="0.25">
      <c r="A877" s="4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x14ac:dyDescent="0.25">
      <c r="A878" s="4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x14ac:dyDescent="0.25">
      <c r="A879" s="4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x14ac:dyDescent="0.25">
      <c r="A880" s="4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x14ac:dyDescent="0.25">
      <c r="A881" s="4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x14ac:dyDescent="0.25">
      <c r="A882" s="4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x14ac:dyDescent="0.25">
      <c r="A883" s="4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x14ac:dyDescent="0.25">
      <c r="A884" s="4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x14ac:dyDescent="0.25">
      <c r="A885" s="4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x14ac:dyDescent="0.25">
      <c r="A886" s="4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x14ac:dyDescent="0.25">
      <c r="A887" s="4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x14ac:dyDescent="0.25">
      <c r="A888" s="4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x14ac:dyDescent="0.25">
      <c r="A889" s="4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x14ac:dyDescent="0.25">
      <c r="A890" s="4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x14ac:dyDescent="0.25">
      <c r="A891" s="4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x14ac:dyDescent="0.25">
      <c r="A892" s="4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x14ac:dyDescent="0.25">
      <c r="A893" s="4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x14ac:dyDescent="0.25">
      <c r="A894" s="4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x14ac:dyDescent="0.25">
      <c r="A895" s="4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x14ac:dyDescent="0.25">
      <c r="A896" s="4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x14ac:dyDescent="0.25">
      <c r="A897" s="4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x14ac:dyDescent="0.25">
      <c r="A898" s="4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x14ac:dyDescent="0.25">
      <c r="A899" s="4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x14ac:dyDescent="0.25">
      <c r="A900" s="4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x14ac:dyDescent="0.25">
      <c r="A901" s="4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x14ac:dyDescent="0.25">
      <c r="A902" s="4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x14ac:dyDescent="0.25">
      <c r="A903" s="4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x14ac:dyDescent="0.25">
      <c r="A904" s="4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x14ac:dyDescent="0.25">
      <c r="A905" s="4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x14ac:dyDescent="0.25">
      <c r="A906" s="4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x14ac:dyDescent="0.25">
      <c r="A907" s="4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x14ac:dyDescent="0.25">
      <c r="A908" s="4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x14ac:dyDescent="0.25">
      <c r="A909" s="4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x14ac:dyDescent="0.25">
      <c r="A910" s="4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x14ac:dyDescent="0.25">
      <c r="A911" s="4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x14ac:dyDescent="0.25">
      <c r="A912" s="4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x14ac:dyDescent="0.25">
      <c r="A913" s="4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x14ac:dyDescent="0.25">
      <c r="A914" s="4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x14ac:dyDescent="0.25">
      <c r="A915" s="4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x14ac:dyDescent="0.25">
      <c r="A916" s="4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x14ac:dyDescent="0.25">
      <c r="A917" s="4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x14ac:dyDescent="0.25">
      <c r="A918" s="4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x14ac:dyDescent="0.25">
      <c r="A919" s="4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x14ac:dyDescent="0.25">
      <c r="A920" s="4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x14ac:dyDescent="0.25">
      <c r="A921" s="4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x14ac:dyDescent="0.25">
      <c r="A922" s="4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x14ac:dyDescent="0.25">
      <c r="A923" s="4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x14ac:dyDescent="0.25">
      <c r="A924" s="4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x14ac:dyDescent="0.25">
      <c r="A925" s="4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x14ac:dyDescent="0.25">
      <c r="A926" s="4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x14ac:dyDescent="0.25">
      <c r="A927" s="4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x14ac:dyDescent="0.25">
      <c r="A928" s="4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x14ac:dyDescent="0.25">
      <c r="A929" s="4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x14ac:dyDescent="0.25">
      <c r="A930" s="4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x14ac:dyDescent="0.25">
      <c r="A931" s="4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x14ac:dyDescent="0.25">
      <c r="A932" s="4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x14ac:dyDescent="0.25">
      <c r="A933" s="4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x14ac:dyDescent="0.25">
      <c r="A934" s="4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x14ac:dyDescent="0.25">
      <c r="A935" s="4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x14ac:dyDescent="0.25">
      <c r="A936" s="4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x14ac:dyDescent="0.25">
      <c r="A937" s="4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x14ac:dyDescent="0.25">
      <c r="A938" s="4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x14ac:dyDescent="0.25">
      <c r="A939" s="4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x14ac:dyDescent="0.25">
      <c r="A940" s="4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x14ac:dyDescent="0.25">
      <c r="A941" s="4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x14ac:dyDescent="0.25">
      <c r="A942" s="4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x14ac:dyDescent="0.25">
      <c r="A943" s="4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x14ac:dyDescent="0.25">
      <c r="A944" s="4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x14ac:dyDescent="0.25">
      <c r="A945" s="4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x14ac:dyDescent="0.25">
      <c r="A946" s="4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x14ac:dyDescent="0.25">
      <c r="A947" s="4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x14ac:dyDescent="0.25">
      <c r="A948" s="4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x14ac:dyDescent="0.25">
      <c r="A949" s="4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x14ac:dyDescent="0.25">
      <c r="A950" s="4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x14ac:dyDescent="0.25">
      <c r="A951" s="4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x14ac:dyDescent="0.25">
      <c r="A952" s="4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x14ac:dyDescent="0.25">
      <c r="A953" s="4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x14ac:dyDescent="0.25">
      <c r="A954" s="4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x14ac:dyDescent="0.25">
      <c r="A955" s="4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x14ac:dyDescent="0.25">
      <c r="A956" s="4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x14ac:dyDescent="0.25">
      <c r="A957" s="4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x14ac:dyDescent="0.25">
      <c r="A958" s="4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x14ac:dyDescent="0.25">
      <c r="A959" s="4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x14ac:dyDescent="0.25">
      <c r="A960" s="4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x14ac:dyDescent="0.25">
      <c r="A961" s="4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x14ac:dyDescent="0.25">
      <c r="A962" s="4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x14ac:dyDescent="0.25">
      <c r="A963" s="4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x14ac:dyDescent="0.25">
      <c r="A964" s="4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x14ac:dyDescent="0.25">
      <c r="A965" s="4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x14ac:dyDescent="0.25">
      <c r="A966" s="4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x14ac:dyDescent="0.25">
      <c r="A967" s="4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x14ac:dyDescent="0.25">
      <c r="A968" s="4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x14ac:dyDescent="0.25">
      <c r="A969" s="4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x14ac:dyDescent="0.25">
      <c r="A970" s="4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x14ac:dyDescent="0.25">
      <c r="A971" s="4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x14ac:dyDescent="0.25">
      <c r="A972" s="4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x14ac:dyDescent="0.25">
      <c r="A973" s="4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x14ac:dyDescent="0.25">
      <c r="A974" s="4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x14ac:dyDescent="0.25">
      <c r="A975" s="4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x14ac:dyDescent="0.25">
      <c r="A976" s="4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x14ac:dyDescent="0.25">
      <c r="A977" s="4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x14ac:dyDescent="0.25">
      <c r="A978" s="4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x14ac:dyDescent="0.25">
      <c r="A979" s="4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x14ac:dyDescent="0.25">
      <c r="A980" s="4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x14ac:dyDescent="0.25">
      <c r="A981" s="4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x14ac:dyDescent="0.25">
      <c r="A982" s="4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x14ac:dyDescent="0.25">
      <c r="A983" s="4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x14ac:dyDescent="0.25">
      <c r="A984" s="4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x14ac:dyDescent="0.25">
      <c r="A985" s="4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x14ac:dyDescent="0.25">
      <c r="A986" s="4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x14ac:dyDescent="0.25">
      <c r="A987" s="4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x14ac:dyDescent="0.25">
      <c r="A988" s="4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x14ac:dyDescent="0.25">
      <c r="A989" s="4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x14ac:dyDescent="0.25">
      <c r="A990" s="4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x14ac:dyDescent="0.25">
      <c r="A991" s="4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x14ac:dyDescent="0.25">
      <c r="A992" s="4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x14ac:dyDescent="0.25">
      <c r="A993" s="4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x14ac:dyDescent="0.25">
      <c r="A994" s="4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x14ac:dyDescent="0.25">
      <c r="A995" s="4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x14ac:dyDescent="0.25">
      <c r="A996" s="4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x14ac:dyDescent="0.25">
      <c r="A997" s="4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x14ac:dyDescent="0.25">
      <c r="A998" s="4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x14ac:dyDescent="0.25">
      <c r="A999" s="4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x14ac:dyDescent="0.25">
      <c r="A1000" s="4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x14ac:dyDescent="0.25">
      <c r="A1001" s="4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x14ac:dyDescent="0.25">
      <c r="A1002" s="4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4.25" x14ac:dyDescent="0.25">
      <c r="A1003" s="4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4.25" x14ac:dyDescent="0.25">
      <c r="A1004" s="4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</sheetData>
  <hyperlinks>
    <hyperlink ref="D2" r:id="rId1" xr:uid="{8908D267-07F7-4AE7-BB08-86FD2935983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Revenue Forecast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Rollins</dc:creator>
  <cp:lastModifiedBy>Brandon Rollins</cp:lastModifiedBy>
  <dcterms:created xsi:type="dcterms:W3CDTF">2023-08-11T15:02:58Z</dcterms:created>
  <dcterms:modified xsi:type="dcterms:W3CDTF">2023-08-11T16:40:28Z</dcterms:modified>
</cp:coreProperties>
</file>